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бъявления\"/>
    </mc:Choice>
  </mc:AlternateContent>
  <bookViews>
    <workbookView xWindow="0" yWindow="0" windowWidth="20655" windowHeight="11865"/>
  </bookViews>
  <sheets>
    <sheet name="лист 1" sheetId="1" r:id="rId1"/>
  </sheets>
  <definedNames>
    <definedName name="_xlnm._FilterDatabase" localSheetId="0" hidden="1">'лист 1'!$H$22:$I$141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1'!$A$2:$I$166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G159" i="1" l="1"/>
  <c r="G158" i="1"/>
  <c r="G160" i="1"/>
  <c r="G157" i="1" l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161" i="1" l="1"/>
  <c r="A117" i="1"/>
  <c r="H118" i="1" l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A118" i="1" l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13" i="1"/>
  <c r="A114" i="1" s="1"/>
  <c r="A108" i="1"/>
  <c r="A109" i="1" s="1"/>
  <c r="A110" i="1" s="1"/>
  <c r="A111" i="1" s="1"/>
  <c r="A112" i="1" s="1"/>
  <c r="A25" i="1"/>
  <c r="A27" i="1" s="1"/>
  <c r="A29" i="1" s="1"/>
  <c r="A30" i="1" s="1"/>
  <c r="A31" i="1" s="1"/>
  <c r="A33" i="1" s="1"/>
  <c r="A35" i="1" s="1"/>
  <c r="A36" i="1" s="1"/>
  <c r="A37" i="1" s="1"/>
  <c r="A38" i="1" s="1"/>
  <c r="A42" i="1" s="1"/>
  <c r="A43" i="1" s="1"/>
  <c r="A44" i="1" s="1"/>
  <c r="A49" i="1" s="1"/>
  <c r="A50" i="1" s="1"/>
  <c r="A51" i="1" s="1"/>
  <c r="A52" i="1" s="1"/>
  <c r="A54" i="1" s="1"/>
  <c r="A57" i="1" s="1"/>
  <c r="A58" i="1" s="1"/>
  <c r="A59" i="1" s="1"/>
  <c r="A60" i="1" s="1"/>
  <c r="A67" i="1" s="1"/>
  <c r="A69" i="1" s="1"/>
  <c r="A71" i="1" s="1"/>
  <c r="A72" i="1" s="1"/>
  <c r="A73" i="1" s="1"/>
  <c r="A74" i="1" s="1"/>
  <c r="A75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F120" i="1" l="1"/>
  <c r="G120" i="1" s="1"/>
  <c r="F124" i="1"/>
  <c r="G124" i="1" s="1"/>
  <c r="F133" i="1"/>
  <c r="G133" i="1" s="1"/>
  <c r="F138" i="1"/>
  <c r="G138" i="1" s="1"/>
  <c r="F118" i="1"/>
  <c r="G118" i="1" s="1"/>
  <c r="F126" i="1"/>
  <c r="G126" i="1" s="1"/>
  <c r="F140" i="1"/>
  <c r="G140" i="1" s="1"/>
  <c r="F128" i="1"/>
  <c r="G128" i="1" s="1"/>
  <c r="F134" i="1"/>
  <c r="G134" i="1" s="1"/>
  <c r="F139" i="1"/>
  <c r="G139" i="1" s="1"/>
  <c r="F136" i="1"/>
  <c r="G136" i="1" s="1"/>
  <c r="F141" i="1"/>
  <c r="G141" i="1" s="1"/>
  <c r="F122" i="1"/>
  <c r="G122" i="1" s="1"/>
  <c r="F130" i="1"/>
  <c r="G130" i="1" s="1"/>
  <c r="F131" i="1"/>
  <c r="G131" i="1" s="1"/>
  <c r="F137" i="1" l="1"/>
  <c r="G137" i="1" s="1"/>
  <c r="F135" i="1"/>
  <c r="G135" i="1" s="1"/>
  <c r="F129" i="1"/>
  <c r="G129" i="1" s="1"/>
  <c r="F121" i="1"/>
  <c r="G121" i="1" s="1"/>
  <c r="F119" i="1"/>
  <c r="G119" i="1" s="1"/>
  <c r="F127" i="1"/>
  <c r="G127" i="1" s="1"/>
  <c r="F125" i="1"/>
  <c r="G125" i="1" s="1"/>
  <c r="F132" i="1"/>
  <c r="G132" i="1" s="1"/>
  <c r="F123" i="1"/>
  <c r="G123" i="1" s="1"/>
  <c r="F117" i="1"/>
</calcChain>
</file>

<file path=xl/sharedStrings.xml><?xml version="1.0" encoding="utf-8"?>
<sst xmlns="http://schemas.openxmlformats.org/spreadsheetml/2006/main" count="488" uniqueCount="189">
  <si>
    <t>кол-во</t>
  </si>
  <si>
    <t>уп.</t>
  </si>
  <si>
    <t>уп</t>
  </si>
  <si>
    <t>75мг.№30</t>
  </si>
  <si>
    <t>фл.</t>
  </si>
  <si>
    <t>500мг/мл.№10 раствор в амп.</t>
  </si>
  <si>
    <t>60 мг таб.в уп.№10</t>
  </si>
  <si>
    <t>0,1%-1мл.№10 раствор в ампулах</t>
  </si>
  <si>
    <t>туба</t>
  </si>
  <si>
    <t>таблетки №10 в упаковке</t>
  </si>
  <si>
    <t>30г.мазь в тюб.</t>
  </si>
  <si>
    <t>раствор в ампулах №5</t>
  </si>
  <si>
    <t>8 мг.таб.в уп. №25</t>
  </si>
  <si>
    <t>60мг.таб.в уп. №10</t>
  </si>
  <si>
    <t>1%-1мл.№10 раствор в амп.</t>
  </si>
  <si>
    <t>5000ЕД/мл. раствор во фл.5мл.</t>
  </si>
  <si>
    <t>раствор во фл.5мл.</t>
  </si>
  <si>
    <t>40%-5мл.№10</t>
  </si>
  <si>
    <t>фл</t>
  </si>
  <si>
    <t xml:space="preserve"> 5%-200мл. раствор во флаконе</t>
  </si>
  <si>
    <t>1 %-1,0 №10 раствор в ампулах</t>
  </si>
  <si>
    <t>75 мг\3мл №5 ,раствор в амп.</t>
  </si>
  <si>
    <t>1%-1,0 №10 раствор в ампулах</t>
  </si>
  <si>
    <t>100 №10 капсула</t>
  </si>
  <si>
    <t>10%-5,0  раствор в амп №10</t>
  </si>
  <si>
    <t>50мг.№20 таблетки</t>
  </si>
  <si>
    <t>0,06%-1мл. №10 раствор в ампулах</t>
  </si>
  <si>
    <t>25 мг. Капли во флаконе</t>
  </si>
  <si>
    <t>крем в тюб.</t>
  </si>
  <si>
    <t>25%-5мл.№5 раствор в ампулах</t>
  </si>
  <si>
    <t>0,05г.№30</t>
  </si>
  <si>
    <t>2%-15гр.крем для наружнего применения</t>
  </si>
  <si>
    <t xml:space="preserve"> 0,9%-400мл. раствор фо флаконе</t>
  </si>
  <si>
    <t>30%-10 мл.№10 раствор в ампулах</t>
  </si>
  <si>
    <t>0,25% 10 гр.</t>
  </si>
  <si>
    <t>0,04г-2мл.№10 раствор в амп.</t>
  </si>
  <si>
    <t>0,05г.№20 таблетки</t>
  </si>
  <si>
    <t>6%-250мл.раствор во фл.</t>
  </si>
  <si>
    <t>аэрозоль для ингаляций, дозированный, 100мкг/доза, 200 доз.</t>
  </si>
  <si>
    <t>кг.</t>
  </si>
  <si>
    <t>0,25мг/мл 1мл.№10 раствор в ампулах</t>
  </si>
  <si>
    <t>20 мг-1мл. №5 раствор в ампулах</t>
  </si>
  <si>
    <t>75 мг.№10 в упаковке</t>
  </si>
  <si>
    <t>100мг.-2 л.№5 раствор в ампулах</t>
  </si>
  <si>
    <t>крем в тюбиках 15 гр.</t>
  </si>
  <si>
    <t xml:space="preserve"> тест на моющее средство</t>
  </si>
  <si>
    <t>л.</t>
  </si>
  <si>
    <t>30гр. Мазь в тюб.</t>
  </si>
  <si>
    <t xml:space="preserve"> 1%-2мл №10 раствор в ампулах</t>
  </si>
  <si>
    <t>30 гр. мазь в тюбиках с гарамицином</t>
  </si>
  <si>
    <t>250 г.таблетки в упаковке №10</t>
  </si>
  <si>
    <t xml:space="preserve"> 2,4%-5,0 №10 раствор в ампулах</t>
  </si>
  <si>
    <t>порошок флаконе 1гр</t>
  </si>
  <si>
    <t>набор для постановки пробы на скрытую кровь</t>
  </si>
  <si>
    <t>набор</t>
  </si>
  <si>
    <t>132 градусов</t>
  </si>
  <si>
    <t>180 градусов</t>
  </si>
  <si>
    <t>набор для постановки пробы на щелочь</t>
  </si>
  <si>
    <t>упаковка</t>
  </si>
  <si>
    <t>05% -200мл.раствор во флаконе</t>
  </si>
  <si>
    <t>10 % мазь</t>
  </si>
  <si>
    <t>пара</t>
  </si>
  <si>
    <t>шт.</t>
  </si>
  <si>
    <t>шт</t>
  </si>
  <si>
    <t>200мл, стеклянная</t>
  </si>
  <si>
    <t>ерш для мытья пробирок</t>
  </si>
  <si>
    <t>для забора крови из вены,ЖВ-01</t>
  </si>
  <si>
    <t>21Gх1 1/2</t>
  </si>
  <si>
    <t>для соединения двухсторонней иглы и пробирки в момент взятия крови</t>
  </si>
  <si>
    <t>350х225х270мм. УКТП-01 вар2 80 шт.</t>
  </si>
  <si>
    <t xml:space="preserve"> 6 литров желтого цвета с крышкой</t>
  </si>
  <si>
    <t xml:space="preserve"> 1 литров желтого цвета с крышкой</t>
  </si>
  <si>
    <t>для искусственной вентиляции легких</t>
  </si>
  <si>
    <t>пропиленовый</t>
  </si>
  <si>
    <t>без добавок 5мл. с красной крышкой</t>
  </si>
  <si>
    <t>с активатором свертывания и гелем для разделения 5мл. с желтой  крышкой</t>
  </si>
  <si>
    <t>ЭДТА с К2 3мл.с фиолетовой крышкой</t>
  </si>
  <si>
    <t>металлический для пробирок</t>
  </si>
  <si>
    <t>Палестерованный планшет прозрачный с V образным углублением на 96 лунок</t>
  </si>
  <si>
    <t>на  72 луноки</t>
  </si>
  <si>
    <t>комплект одноразовый защитной одежды 1-го типа</t>
  </si>
  <si>
    <t>комплект одноразовый защитной одежды 2-го типа</t>
  </si>
  <si>
    <t>Стеклянный  с делениями 1 литр.</t>
  </si>
  <si>
    <t>Стеклянный  с делениями 600мл.</t>
  </si>
  <si>
    <t>Стеклянный  с делениями250мл.</t>
  </si>
  <si>
    <t>Одноразовый</t>
  </si>
  <si>
    <t>160х64х19мм.</t>
  </si>
  <si>
    <t>Водяной</t>
  </si>
  <si>
    <t>Тельбаева Ш.А.</t>
  </si>
  <si>
    <t>Баянбаева Б.Т.</t>
  </si>
  <si>
    <t>Юсупова Г.</t>
  </si>
  <si>
    <t>Кальция глюконат</t>
  </si>
  <si>
    <t>10 мг №20 таблетки</t>
  </si>
  <si>
    <t xml:space="preserve">Пентоксифиллин </t>
  </si>
  <si>
    <t>25000 ЕД №20 таблетки</t>
  </si>
  <si>
    <t>№лота</t>
  </si>
  <si>
    <t>Техническая характеристика</t>
  </si>
  <si>
    <t>Наименование</t>
  </si>
  <si>
    <t>ед.изм</t>
  </si>
  <si>
    <t>цена</t>
  </si>
  <si>
    <t>сумма</t>
  </si>
  <si>
    <t>Сроки  и условия поставки</t>
  </si>
  <si>
    <t>Место поставки</t>
  </si>
  <si>
    <t xml:space="preserve">                                                                                                        к Объявлению</t>
  </si>
  <si>
    <t xml:space="preserve">                                                                                                         Приложение 1</t>
  </si>
  <si>
    <t xml:space="preserve">                         ________________________Куанов Т.О.</t>
  </si>
  <si>
    <t>По заявке заказчика до 31 декабря 2020 года</t>
  </si>
  <si>
    <t>г. Алматы, Манаса, 65</t>
  </si>
  <si>
    <t xml:space="preserve">                                                                                                              Главный врач ГКП на ПХВ </t>
  </si>
  <si>
    <t xml:space="preserve">                                                                               "Утверждаю"</t>
  </si>
  <si>
    <t xml:space="preserve">                                                            " Кожно-венерологический диспансер" УЗ г.Алматы</t>
  </si>
  <si>
    <t>Азитромицин</t>
  </si>
  <si>
    <t>Аспаркам</t>
  </si>
  <si>
    <t>Аевит</t>
  </si>
  <si>
    <t>Афлодерм</t>
  </si>
  <si>
    <t xml:space="preserve">Белогент </t>
  </si>
  <si>
    <t>Дайвобет</t>
  </si>
  <si>
    <t xml:space="preserve">Дермазол </t>
  </si>
  <si>
    <t>Пиридоксина г/х</t>
  </si>
  <si>
    <t>Креон</t>
  </si>
  <si>
    <t xml:space="preserve">Локатоп </t>
  </si>
  <si>
    <t xml:space="preserve">Мометокс </t>
  </si>
  <si>
    <t xml:space="preserve">Новокаин </t>
  </si>
  <si>
    <t xml:space="preserve">Розамет </t>
  </si>
  <si>
    <t>Реамберин</t>
  </si>
  <si>
    <t>Супрастин</t>
  </si>
  <si>
    <t xml:space="preserve">Тридокс </t>
  </si>
  <si>
    <t>Уголь активированный</t>
  </si>
  <si>
    <t>Фобос</t>
  </si>
  <si>
    <t>Холудексан</t>
  </si>
  <si>
    <t>Цетрин</t>
  </si>
  <si>
    <t xml:space="preserve">Эрбинол </t>
  </si>
  <si>
    <t>Ношверин</t>
  </si>
  <si>
    <t xml:space="preserve">Метиленовый синий </t>
  </si>
  <si>
    <t>Этакридина лактат 200,0</t>
  </si>
  <si>
    <t xml:space="preserve">Ихтиоловая мазь </t>
  </si>
  <si>
    <t>Итого</t>
  </si>
  <si>
    <t>Вата</t>
  </si>
  <si>
    <t>Диспенсер локтевой</t>
  </si>
  <si>
    <t>КБСУ 10 литров</t>
  </si>
  <si>
    <t xml:space="preserve">Лейкопластырь  </t>
  </si>
  <si>
    <t>Наконечники 200 мкл  по 1000 шт</t>
  </si>
  <si>
    <t>Наконечники 1000 мкл  по 1000 шт</t>
  </si>
  <si>
    <t>Пробирка для взятия капиллярной крови 0,2-0,25 мл с ЭДТА-К3</t>
  </si>
  <si>
    <t>Одноразовая пластиковая пипетка</t>
  </si>
  <si>
    <t>Одноразовая  стерильная пипетка Пастера  в индивиальной упаковке 0,5см</t>
  </si>
  <si>
    <t>Пинцет анатомический</t>
  </si>
  <si>
    <t>Одноразовый скальпель № 21</t>
  </si>
  <si>
    <t>Одноразовая пластиковая пипетка для слива в упак 100 шт 3 мл</t>
  </si>
  <si>
    <t>Покровное стекло</t>
  </si>
  <si>
    <t>Спирт этиловый медицинский  96%</t>
  </si>
  <si>
    <t>Пакет для мед.отхода класса Б</t>
  </si>
  <si>
    <t xml:space="preserve">Шприц </t>
  </si>
  <si>
    <t xml:space="preserve">таблетки /капсулы 250 мг </t>
  </si>
  <si>
    <t>0,5 №50 таблетки</t>
  </si>
  <si>
    <t>капсулы в упаковке №10</t>
  </si>
  <si>
    <t>мазь в тюб.40г</t>
  </si>
  <si>
    <t>мазь 30 г.в тюб.</t>
  </si>
  <si>
    <t>мазь в тубе 30гр</t>
  </si>
  <si>
    <t>шампунь 100 мл. во флаконе</t>
  </si>
  <si>
    <t>раствор для инъекций 5%- 1 мл</t>
  </si>
  <si>
    <t>10%-10мл.№10 раствор в ампулах</t>
  </si>
  <si>
    <t>0,1% крем 30г  тюбиках</t>
  </si>
  <si>
    <t>15г.крем в тюб.</t>
  </si>
  <si>
    <t>0,5%- 5мл №10 раствор в ампулах</t>
  </si>
  <si>
    <t>раствор в ампулах 5мл №5</t>
  </si>
  <si>
    <t>мазь 25 мг туба</t>
  </si>
  <si>
    <t>1,5%-400мл. раствор во флаконе</t>
  </si>
  <si>
    <t>капсулы №20 в упаковке</t>
  </si>
  <si>
    <t>150мг №1 таблетки</t>
  </si>
  <si>
    <t>300мг.№20 таблетки</t>
  </si>
  <si>
    <t>крем 20 г в тюбиках</t>
  </si>
  <si>
    <t>40мг в таблетках №30</t>
  </si>
  <si>
    <t>100 гр. в упаковке не стер.</t>
  </si>
  <si>
    <t>для дезинфекции рук объем 1 л</t>
  </si>
  <si>
    <t>картонная емкость 10 л. с внутренним и наружним желтыми пакетами</t>
  </si>
  <si>
    <t>бактерицидный 20х60 Санипласт</t>
  </si>
  <si>
    <t>Пинцет анатомический 150 мм.из нержавеющей стали.</t>
  </si>
  <si>
    <t xml:space="preserve">  в индивиальной упаковке 0,5см</t>
  </si>
  <si>
    <t>Стекло покровное 24*50 мм №100</t>
  </si>
  <si>
    <t>Бесцветная, прозрачная, летучая, легко воспламеняющаяся жидкость, с характерным спиртовым запахом, жгучим вкусом. Горит голубым безопасным пламенем. Гигроскопична.</t>
  </si>
  <si>
    <t>Пакет желтого цвета для мед.отходов класса Б</t>
  </si>
  <si>
    <t>таб/кап</t>
  </si>
  <si>
    <t>ампула</t>
  </si>
  <si>
    <t>По заявке заказчика до 31 декабря 2021 года</t>
  </si>
  <si>
    <t xml:space="preserve">Перчатки  </t>
  </si>
  <si>
    <t>неопудренные виниловые не стерильные, размер М</t>
  </si>
  <si>
    <t>неопудренные виниловые не стерильные, размер S</t>
  </si>
  <si>
    <t xml:space="preserve">Шприц трехкомпонентный одноразовый стерильный VM 2 мл с иглой 22 G х 1 1/2"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</si>
</sst>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40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sz val="12"/>
      <color rgb="FF7030A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2"/>
      <color rgb="FF002060"/>
      <name val="Arial"/>
      <family val="2"/>
      <charset val="204"/>
    </font>
    <font>
      <sz val="12"/>
      <color rgb="FF000099"/>
      <name val="Arial"/>
      <family val="2"/>
      <charset val="204"/>
    </font>
    <font>
      <sz val="12"/>
      <color rgb="FF000099"/>
      <name val="Times New Roman"/>
      <family val="1"/>
      <charset val="204"/>
    </font>
    <font>
      <sz val="16"/>
      <color rgb="FF000099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4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10" fillId="0" borderId="0"/>
    <xf numFmtId="0" fontId="10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7" fontId="9" fillId="0" borderId="0" applyFont="0" applyFill="0" applyBorder="0" applyAlignment="0" applyProtection="0"/>
    <xf numFmtId="168" fontId="11" fillId="0" borderId="0" applyFill="0" applyBorder="0" applyAlignment="0"/>
    <xf numFmtId="169" fontId="11" fillId="0" borderId="0" applyFill="0" applyBorder="0" applyAlignment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68" fontId="11" fillId="0" borderId="0" applyFill="0" applyBorder="0" applyAlignment="0"/>
    <xf numFmtId="173" fontId="11" fillId="0" borderId="0" applyFill="0" applyBorder="0" applyAlignment="0"/>
    <xf numFmtId="169" fontId="11" fillId="0" borderId="0" applyFill="0" applyBorder="0" applyAlignment="0"/>
    <xf numFmtId="0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4" fontId="13" fillId="0" borderId="0" applyFill="0" applyBorder="0" applyAlignment="0"/>
    <xf numFmtId="38" fontId="14" fillId="0" borderId="4">
      <alignment vertical="center"/>
    </xf>
    <xf numFmtId="168" fontId="11" fillId="0" borderId="0" applyFill="0" applyBorder="0" applyAlignment="0"/>
    <xf numFmtId="169" fontId="11" fillId="0" borderId="0" applyFill="0" applyBorder="0" applyAlignment="0"/>
    <xf numFmtId="168" fontId="11" fillId="0" borderId="0" applyFill="0" applyBorder="0" applyAlignment="0"/>
    <xf numFmtId="173" fontId="11" fillId="0" borderId="0" applyFill="0" applyBorder="0" applyAlignment="0"/>
    <xf numFmtId="169" fontId="11" fillId="0" borderId="0" applyFill="0" applyBorder="0" applyAlignment="0"/>
    <xf numFmtId="0" fontId="9" fillId="0" borderId="0"/>
    <xf numFmtId="0" fontId="15" fillId="0" borderId="5" applyNumberFormat="0" applyAlignment="0" applyProtection="0">
      <alignment horizontal="left" vertical="center"/>
    </xf>
    <xf numFmtId="0" fontId="15" fillId="0" borderId="6">
      <alignment horizontal="left" vertical="center"/>
    </xf>
    <xf numFmtId="0" fontId="16" fillId="0" borderId="0"/>
    <xf numFmtId="0" fontId="3" fillId="0" borderId="0"/>
    <xf numFmtId="0" fontId="17" fillId="0" borderId="0"/>
    <xf numFmtId="0" fontId="2" fillId="0" borderId="0"/>
    <xf numFmtId="0" fontId="18" fillId="0" borderId="0"/>
    <xf numFmtId="0" fontId="19" fillId="0" borderId="0"/>
    <xf numFmtId="0" fontId="9" fillId="0" borderId="0">
      <alignment horizontal="center"/>
    </xf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11" fillId="0" borderId="0" applyFill="0" applyBorder="0" applyAlignment="0"/>
    <xf numFmtId="169" fontId="11" fillId="0" borderId="0" applyFill="0" applyBorder="0" applyAlignment="0"/>
    <xf numFmtId="168" fontId="11" fillId="0" borderId="0" applyFill="0" applyBorder="0" applyAlignment="0"/>
    <xf numFmtId="173" fontId="11" fillId="0" borderId="0" applyFill="0" applyBorder="0" applyAlignment="0"/>
    <xf numFmtId="169" fontId="11" fillId="0" borderId="0" applyFill="0" applyBorder="0" applyAlignment="0"/>
    <xf numFmtId="0" fontId="9" fillId="0" borderId="0">
      <alignment horizontal="center"/>
    </xf>
    <xf numFmtId="0" fontId="9" fillId="0" borderId="0"/>
    <xf numFmtId="0" fontId="9" fillId="0" borderId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9" fillId="0" borderId="0"/>
    <xf numFmtId="0" fontId="21" fillId="0" borderId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8" fontId="11" fillId="0" borderId="0" applyFill="0" applyBorder="0" applyAlignment="0"/>
    <xf numFmtId="169" fontId="11" fillId="0" borderId="0" applyFill="0" applyBorder="0" applyAlignment="0"/>
    <xf numFmtId="168" fontId="11" fillId="0" borderId="0" applyFill="0" applyBorder="0" applyAlignment="0"/>
    <xf numFmtId="173" fontId="11" fillId="0" borderId="0" applyFill="0" applyBorder="0" applyAlignment="0"/>
    <xf numFmtId="169" fontId="11" fillId="0" borderId="0" applyFill="0" applyBorder="0" applyAlignment="0"/>
    <xf numFmtId="0" fontId="9" fillId="0" borderId="0"/>
    <xf numFmtId="49" fontId="13" fillId="0" borderId="0" applyFill="0" applyBorder="0" applyAlignment="0"/>
    <xf numFmtId="176" fontId="11" fillId="0" borderId="0" applyFill="0" applyBorder="0" applyAlignment="0"/>
    <xf numFmtId="177" fontId="11" fillId="0" borderId="0" applyFill="0" applyBorder="0" applyAlignment="0"/>
    <xf numFmtId="0" fontId="9" fillId="0" borderId="0"/>
    <xf numFmtId="0" fontId="9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>
      <alignment horizontal="center"/>
    </xf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0">
    <xf numFmtId="0" fontId="0" fillId="0" borderId="0" xfId="0"/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4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0" fontId="5" fillId="2" borderId="0" xfId="0" applyFont="1" applyFill="1"/>
    <xf numFmtId="3" fontId="5" fillId="2" borderId="0" xfId="0" applyNumberFormat="1" applyFont="1" applyFill="1"/>
    <xf numFmtId="3" fontId="2" fillId="0" borderId="0" xfId="0" applyNumberFormat="1" applyFont="1" applyAlignment="1">
      <alignment vertical="top"/>
    </xf>
    <xf numFmtId="3" fontId="2" fillId="2" borderId="2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/>
    <xf numFmtId="166" fontId="2" fillId="2" borderId="2" xfId="0" applyNumberFormat="1" applyFont="1" applyFill="1" applyBorder="1"/>
    <xf numFmtId="4" fontId="3" fillId="2" borderId="2" xfId="0" applyNumberFormat="1" applyFont="1" applyFill="1" applyBorder="1" applyAlignment="1">
      <alignment horizontal="center"/>
    </xf>
    <xf numFmtId="166" fontId="2" fillId="0" borderId="0" xfId="0" applyNumberFormat="1" applyFont="1"/>
    <xf numFmtId="3" fontId="8" fillId="2" borderId="2" xfId="0" applyNumberFormat="1" applyFont="1" applyFill="1" applyBorder="1"/>
    <xf numFmtId="166" fontId="8" fillId="2" borderId="2" xfId="0" applyNumberFormat="1" applyFont="1" applyFill="1" applyBorder="1"/>
    <xf numFmtId="3" fontId="3" fillId="2" borderId="2" xfId="0" applyNumberFormat="1" applyFont="1" applyFill="1" applyBorder="1"/>
    <xf numFmtId="166" fontId="3" fillId="2" borderId="0" xfId="0" applyNumberFormat="1" applyFont="1" applyFill="1"/>
    <xf numFmtId="166" fontId="3" fillId="2" borderId="2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6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166" fontId="2" fillId="0" borderId="2" xfId="0" applyNumberFormat="1" applyFont="1" applyFill="1" applyBorder="1" applyAlignment="1">
      <alignment horizontal="center" wrapText="1"/>
    </xf>
    <xf numFmtId="3" fontId="2" fillId="0" borderId="2" xfId="0" applyNumberFormat="1" applyFont="1" applyBorder="1" applyAlignment="1">
      <alignment vertical="top"/>
    </xf>
    <xf numFmtId="166" fontId="3" fillId="0" borderId="0" xfId="0" applyNumberFormat="1" applyFont="1"/>
    <xf numFmtId="166" fontId="2" fillId="0" borderId="2" xfId="0" applyNumberFormat="1" applyFont="1" applyBorder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 vertical="top"/>
    </xf>
    <xf numFmtId="3" fontId="3" fillId="2" borderId="0" xfId="0" applyNumberFormat="1" applyFont="1" applyFill="1"/>
    <xf numFmtId="166" fontId="3" fillId="0" borderId="0" xfId="0" applyNumberFormat="1" applyFont="1" applyAlignment="1">
      <alignment vertical="top" wrapText="1"/>
    </xf>
    <xf numFmtId="166" fontId="24" fillId="2" borderId="0" xfId="0" applyNumberFormat="1" applyFont="1" applyFill="1"/>
    <xf numFmtId="166" fontId="24" fillId="0" borderId="0" xfId="0" applyNumberFormat="1" applyFont="1"/>
    <xf numFmtId="0" fontId="2" fillId="2" borderId="1" xfId="0" applyFont="1" applyFill="1" applyBorder="1" applyAlignment="1">
      <alignment vertical="top" wrapText="1"/>
    </xf>
    <xf numFmtId="166" fontId="28" fillId="0" borderId="0" xfId="0" applyNumberFormat="1" applyFont="1" applyFill="1"/>
    <xf numFmtId="166" fontId="27" fillId="0" borderId="0" xfId="0" applyNumberFormat="1" applyFont="1" applyFill="1"/>
    <xf numFmtId="166" fontId="29" fillId="2" borderId="0" xfId="0" applyNumberFormat="1" applyFont="1" applyFill="1" applyAlignment="1">
      <alignment horizontal="center"/>
    </xf>
    <xf numFmtId="166" fontId="29" fillId="0" borderId="0" xfId="0" applyNumberFormat="1" applyFont="1" applyAlignment="1">
      <alignment horizontal="center"/>
    </xf>
    <xf numFmtId="166" fontId="2" fillId="2" borderId="0" xfId="0" applyNumberFormat="1" applyFont="1" applyFill="1"/>
    <xf numFmtId="166" fontId="2" fillId="0" borderId="0" xfId="0" applyNumberFormat="1" applyFont="1"/>
    <xf numFmtId="4" fontId="6" fillId="2" borderId="0" xfId="0" applyNumberFormat="1" applyFont="1" applyFill="1" applyBorder="1" applyAlignment="1">
      <alignment horizontal="center" wrapText="1"/>
    </xf>
    <xf numFmtId="166" fontId="32" fillId="0" borderId="2" xfId="0" applyNumberFormat="1" applyFont="1" applyBorder="1" applyAlignment="1">
      <alignment horizontal="center" vertical="center" wrapText="1"/>
    </xf>
    <xf numFmtId="4" fontId="32" fillId="2" borderId="2" xfId="0" applyNumberFormat="1" applyFont="1" applyFill="1" applyBorder="1" applyAlignment="1">
      <alignment horizontal="center" vertical="center" wrapText="1"/>
    </xf>
    <xf numFmtId="3" fontId="3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3" fontId="33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3" fontId="33" fillId="0" borderId="2" xfId="0" applyNumberFormat="1" applyFont="1" applyFill="1" applyBorder="1" applyAlignment="1">
      <alignment horizontal="center" vertical="center"/>
    </xf>
    <xf numFmtId="166" fontId="33" fillId="0" borderId="2" xfId="0" applyNumberFormat="1" applyFont="1" applyFill="1" applyBorder="1" applyAlignment="1">
      <alignment horizontal="center" vertical="center"/>
    </xf>
    <xf numFmtId="166" fontId="32" fillId="0" borderId="2" xfId="0" applyNumberFormat="1" applyFont="1" applyFill="1" applyBorder="1" applyAlignment="1">
      <alignment horizontal="center" vertical="center"/>
    </xf>
    <xf numFmtId="166" fontId="33" fillId="0" borderId="2" xfId="0" applyNumberFormat="1" applyFont="1" applyFill="1" applyBorder="1" applyAlignment="1">
      <alignment horizontal="center" vertical="center" wrapText="1"/>
    </xf>
    <xf numFmtId="3" fontId="33" fillId="2" borderId="2" xfId="0" applyNumberFormat="1" applyFont="1" applyFill="1" applyBorder="1" applyAlignment="1">
      <alignment horizontal="center" vertical="center"/>
    </xf>
    <xf numFmtId="3" fontId="33" fillId="2" borderId="2" xfId="0" applyNumberFormat="1" applyFont="1" applyFill="1" applyBorder="1" applyAlignment="1">
      <alignment horizontal="center" vertical="center" wrapText="1"/>
    </xf>
    <xf numFmtId="4" fontId="33" fillId="2" borderId="2" xfId="0" applyNumberFormat="1" applyFont="1" applyFill="1" applyBorder="1" applyAlignment="1">
      <alignment horizontal="center" vertical="center"/>
    </xf>
    <xf numFmtId="3" fontId="34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4" fontId="34" fillId="0" borderId="2" xfId="0" applyNumberFormat="1" applyFont="1" applyFill="1" applyBorder="1" applyAlignment="1">
      <alignment horizontal="center" vertical="center"/>
    </xf>
    <xf numFmtId="3" fontId="34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 wrapText="1"/>
    </xf>
    <xf numFmtId="166" fontId="30" fillId="0" borderId="2" xfId="0" applyNumberFormat="1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vertical="top" wrapText="1"/>
    </xf>
    <xf numFmtId="166" fontId="30" fillId="2" borderId="2" xfId="0" applyNumberFormat="1" applyFont="1" applyFill="1" applyBorder="1" applyAlignment="1">
      <alignment horizontal="left" vertical="top" wrapText="1"/>
    </xf>
    <xf numFmtId="166" fontId="30" fillId="2" borderId="2" xfId="0" applyNumberFormat="1" applyFont="1" applyFill="1" applyBorder="1" applyAlignment="1">
      <alignment horizontal="left" wrapText="1"/>
    </xf>
    <xf numFmtId="1" fontId="30" fillId="2" borderId="2" xfId="0" applyNumberFormat="1" applyFont="1" applyFill="1" applyBorder="1" applyAlignment="1">
      <alignment vertical="top"/>
    </xf>
    <xf numFmtId="0" fontId="30" fillId="2" borderId="2" xfId="0" applyFont="1" applyFill="1" applyBorder="1" applyAlignment="1">
      <alignment vertical="center" wrapText="1"/>
    </xf>
    <xf numFmtId="166" fontId="30" fillId="2" borderId="2" xfId="0" applyNumberFormat="1" applyFont="1" applyFill="1" applyBorder="1" applyAlignment="1">
      <alignment vertical="top" wrapText="1"/>
    </xf>
    <xf numFmtId="166" fontId="30" fillId="2" borderId="2" xfId="0" applyNumberFormat="1" applyFont="1" applyFill="1" applyBorder="1" applyAlignment="1">
      <alignment wrapText="1"/>
    </xf>
    <xf numFmtId="166" fontId="30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1" fontId="30" fillId="2" borderId="2" xfId="0" applyNumberFormat="1" applyFont="1" applyFill="1" applyBorder="1" applyAlignment="1">
      <alignment horizontal="center" vertical="center"/>
    </xf>
    <xf numFmtId="1" fontId="30" fillId="2" borderId="2" xfId="0" applyNumberFormat="1" applyFont="1" applyFill="1" applyBorder="1" applyAlignment="1">
      <alignment horizontal="center" vertical="center" wrapText="1"/>
    </xf>
    <xf numFmtId="3" fontId="35" fillId="4" borderId="2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35" fillId="4" borderId="2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vertical="center" wrapText="1"/>
    </xf>
    <xf numFmtId="166" fontId="24" fillId="2" borderId="0" xfId="0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4" fontId="4" fillId="2" borderId="0" xfId="0" applyNumberFormat="1" applyFont="1" applyFill="1" applyBorder="1" applyAlignment="1">
      <alignment horizontal="center" vertical="center"/>
    </xf>
    <xf numFmtId="4" fontId="30" fillId="2" borderId="2" xfId="0" applyNumberFormat="1" applyFont="1" applyFill="1" applyBorder="1" applyAlignment="1">
      <alignment horizontal="center" vertical="center"/>
    </xf>
    <xf numFmtId="4" fontId="26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166" fontId="25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2" fillId="0" borderId="2" xfId="0" applyNumberFormat="1" applyFont="1" applyBorder="1" applyAlignment="1">
      <alignment vertical="center" wrapText="1"/>
    </xf>
    <xf numFmtId="166" fontId="30" fillId="2" borderId="2" xfId="0" applyNumberFormat="1" applyFont="1" applyFill="1" applyBorder="1" applyAlignment="1">
      <alignment vertical="center" wrapText="1"/>
    </xf>
    <xf numFmtId="166" fontId="25" fillId="0" borderId="0" xfId="0" applyNumberFormat="1" applyFont="1" applyAlignment="1">
      <alignment vertical="center" wrapText="1"/>
    </xf>
    <xf numFmtId="166" fontId="2" fillId="0" borderId="0" xfId="0" applyNumberFormat="1" applyFont="1" applyAlignment="1">
      <alignment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vertical="center" wrapText="1"/>
    </xf>
    <xf numFmtId="0" fontId="36" fillId="2" borderId="2" xfId="0" applyFont="1" applyFill="1" applyBorder="1" applyAlignment="1">
      <alignment vertical="center" wrapText="1"/>
    </xf>
    <xf numFmtId="166" fontId="37" fillId="0" borderId="0" xfId="0" applyNumberFormat="1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4" fontId="38" fillId="2" borderId="0" xfId="0" applyNumberFormat="1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166" fontId="34" fillId="0" borderId="2" xfId="0" applyNumberFormat="1" applyFont="1" applyFill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center" vertical="center"/>
    </xf>
    <xf numFmtId="4" fontId="30" fillId="0" borderId="2" xfId="0" applyNumberFormat="1" applyFont="1" applyBorder="1" applyAlignment="1">
      <alignment horizontal="center" vertical="center"/>
    </xf>
    <xf numFmtId="3" fontId="32" fillId="0" borderId="2" xfId="0" applyNumberFormat="1" applyFont="1" applyFill="1" applyBorder="1" applyAlignment="1">
      <alignment horizontal="center" wrapText="1"/>
    </xf>
    <xf numFmtId="3" fontId="34" fillId="0" borderId="2" xfId="0" applyNumberFormat="1" applyFont="1" applyFill="1" applyBorder="1" applyAlignment="1">
      <alignment horizontal="center" wrapText="1"/>
    </xf>
    <xf numFmtId="3" fontId="5" fillId="2" borderId="0" xfId="0" applyNumberFormat="1" applyFont="1" applyFill="1" applyAlignment="1">
      <alignment horizontal="center"/>
    </xf>
    <xf numFmtId="3" fontId="37" fillId="2" borderId="0" xfId="0" applyNumberFormat="1" applyFont="1" applyFill="1" applyAlignment="1">
      <alignment horizontal="center"/>
    </xf>
    <xf numFmtId="3" fontId="2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3" fontId="2" fillId="0" borderId="0" xfId="0" applyNumberFormat="1" applyFont="1" applyAlignment="1">
      <alignment horizontal="center" wrapText="1"/>
    </xf>
    <xf numFmtId="3" fontId="32" fillId="0" borderId="2" xfId="0" applyNumberFormat="1" applyFont="1" applyBorder="1" applyAlignment="1">
      <alignment horizontal="center" wrapText="1"/>
    </xf>
    <xf numFmtId="3" fontId="30" fillId="0" borderId="2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 wrapText="1"/>
    </xf>
    <xf numFmtId="3" fontId="30" fillId="2" borderId="2" xfId="0" applyNumberFormat="1" applyFont="1" applyFill="1" applyBorder="1" applyAlignment="1">
      <alignment horizontal="center"/>
    </xf>
    <xf numFmtId="4" fontId="16" fillId="4" borderId="2" xfId="0" applyNumberFormat="1" applyFont="1" applyFill="1" applyBorder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30" fillId="2" borderId="2" xfId="0" applyFont="1" applyFill="1" applyBorder="1" applyAlignment="1">
      <alignment vertical="center" wrapText="1"/>
    </xf>
    <xf numFmtId="3" fontId="16" fillId="4" borderId="8" xfId="0" applyNumberFormat="1" applyFont="1" applyFill="1" applyBorder="1" applyAlignment="1">
      <alignment horizontal="center" vertical="center"/>
    </xf>
    <xf numFmtId="3" fontId="16" fillId="4" borderId="6" xfId="0" applyNumberFormat="1" applyFont="1" applyFill="1" applyBorder="1" applyAlignment="1">
      <alignment horizontal="center" vertical="center"/>
    </xf>
    <xf numFmtId="3" fontId="16" fillId="4" borderId="3" xfId="0" applyNumberFormat="1" applyFont="1" applyFill="1" applyBorder="1" applyAlignment="1">
      <alignment horizontal="center" vertical="center"/>
    </xf>
    <xf numFmtId="4" fontId="30" fillId="2" borderId="7" xfId="0" applyNumberFormat="1" applyFont="1" applyFill="1" applyBorder="1" applyAlignment="1">
      <alignment horizontal="right" vertical="center" wrapText="1"/>
    </xf>
    <xf numFmtId="4" fontId="30" fillId="2" borderId="7" xfId="0" applyNumberFormat="1" applyFont="1" applyFill="1" applyBorder="1" applyAlignment="1">
      <alignment horizontal="right" wrapText="1"/>
    </xf>
    <xf numFmtId="4" fontId="23" fillId="2" borderId="0" xfId="0" applyNumberFormat="1" applyFont="1" applyFill="1" applyBorder="1" applyAlignment="1">
      <alignment horizontal="right" vertical="center"/>
    </xf>
    <xf numFmtId="4" fontId="23" fillId="2" borderId="0" xfId="0" applyNumberFormat="1" applyFont="1" applyFill="1" applyBorder="1" applyAlignment="1">
      <alignment horizontal="right"/>
    </xf>
    <xf numFmtId="4" fontId="30" fillId="2" borderId="0" xfId="0" applyNumberFormat="1" applyFont="1" applyFill="1" applyBorder="1" applyAlignment="1">
      <alignment horizontal="right" vertical="center"/>
    </xf>
    <xf numFmtId="4" fontId="31" fillId="2" borderId="0" xfId="0" applyNumberFormat="1" applyFont="1" applyFill="1" applyBorder="1" applyAlignment="1">
      <alignment horizontal="right" vertical="center"/>
    </xf>
    <xf numFmtId="4" fontId="31" fillId="2" borderId="0" xfId="0" applyNumberFormat="1" applyFont="1" applyFill="1" applyBorder="1" applyAlignment="1">
      <alignment horizontal="right"/>
    </xf>
  </cellXfs>
  <cellStyles count="95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M334"/>
  <sheetViews>
    <sheetView tabSelected="1" topLeftCell="A155" zoomScale="63" zoomScaleNormal="63" zoomScaleSheetLayoutView="63" workbookViewId="0">
      <selection activeCell="G178" sqref="G178"/>
    </sheetView>
  </sheetViews>
  <sheetFormatPr defaultColWidth="9.140625" defaultRowHeight="15.75" x14ac:dyDescent="0.2"/>
  <cols>
    <col min="1" max="1" width="10.5703125" style="121" customWidth="1"/>
    <col min="2" max="2" width="29.140625" style="100" customWidth="1"/>
    <col min="3" max="3" width="35.5703125" style="96" customWidth="1"/>
    <col min="4" max="4" width="11.28515625" style="96" customWidth="1"/>
    <col min="5" max="5" width="18.7109375" style="91" customWidth="1"/>
    <col min="6" max="6" width="11.7109375" style="82" customWidth="1"/>
    <col min="7" max="7" width="22.5703125" style="128" customWidth="1"/>
    <col min="8" max="8" width="30" style="51" customWidth="1"/>
    <col min="9" max="9" width="21.42578125" style="86" customWidth="1"/>
    <col min="10" max="13" width="9.140625" style="5" customWidth="1"/>
    <col min="14" max="15" width="9.140625" style="20" customWidth="1"/>
    <col min="16" max="16384" width="9.140625" style="20"/>
  </cols>
  <sheetData>
    <row r="1" spans="1:9" hidden="1" x14ac:dyDescent="0.25">
      <c r="A1" s="11"/>
      <c r="B1" s="1"/>
      <c r="C1" s="1"/>
      <c r="D1" s="2"/>
      <c r="E1" s="3"/>
      <c r="F1" s="4"/>
      <c r="G1" s="5"/>
      <c r="H1" s="4"/>
      <c r="I1" s="5"/>
    </row>
    <row r="2" spans="1:9" hidden="1" x14ac:dyDescent="0.25">
      <c r="A2" s="11"/>
      <c r="B2" s="1"/>
      <c r="C2" s="1"/>
      <c r="D2" s="2"/>
      <c r="E2" s="3"/>
      <c r="F2" s="4"/>
      <c r="G2" s="5"/>
      <c r="H2" s="4"/>
      <c r="I2" s="5"/>
    </row>
    <row r="3" spans="1:9" ht="28.5" hidden="1" customHeight="1" x14ac:dyDescent="0.2">
      <c r="A3" s="11"/>
      <c r="B3" s="1"/>
      <c r="C3" s="1"/>
      <c r="D3" s="6"/>
      <c r="E3" s="7"/>
      <c r="F3" s="8"/>
      <c r="G3" s="8"/>
      <c r="H3" s="10"/>
      <c r="I3" s="9"/>
    </row>
    <row r="4" spans="1:9" ht="15" hidden="1" x14ac:dyDescent="0.2">
      <c r="A4" s="11"/>
      <c r="B4" s="1"/>
      <c r="C4" s="1"/>
      <c r="D4" s="6"/>
      <c r="E4" s="7"/>
      <c r="F4" s="8"/>
      <c r="G4" s="8"/>
      <c r="H4" s="10"/>
      <c r="I4" s="9"/>
    </row>
    <row r="5" spans="1:9" ht="20.25" hidden="1" customHeight="1" x14ac:dyDescent="0.2">
      <c r="A5" s="11"/>
      <c r="B5" s="1"/>
      <c r="C5" s="1"/>
      <c r="D5" s="6"/>
      <c r="E5" s="7"/>
      <c r="F5" s="8"/>
      <c r="G5" s="8"/>
      <c r="H5" s="10"/>
      <c r="I5" s="9"/>
    </row>
    <row r="6" spans="1:9" ht="67.5" hidden="1" customHeight="1" x14ac:dyDescent="0.2">
      <c r="A6" s="11"/>
      <c r="B6" s="1"/>
      <c r="C6" s="1"/>
      <c r="D6" s="6"/>
      <c r="E6" s="7"/>
      <c r="F6" s="8"/>
      <c r="G6" s="8"/>
      <c r="H6" s="10"/>
      <c r="I6" s="9"/>
    </row>
    <row r="7" spans="1:9" ht="15" hidden="1" x14ac:dyDescent="0.2">
      <c r="A7" s="11"/>
      <c r="B7" s="1"/>
      <c r="C7" s="1"/>
      <c r="D7" s="6"/>
      <c r="E7" s="7"/>
      <c r="F7" s="8"/>
      <c r="G7" s="8"/>
      <c r="H7" s="10"/>
      <c r="I7" s="9"/>
    </row>
    <row r="8" spans="1:9" ht="15" hidden="1" x14ac:dyDescent="0.2">
      <c r="A8" s="11"/>
      <c r="B8" s="1"/>
      <c r="C8" s="1"/>
      <c r="D8" s="6"/>
      <c r="E8" s="7"/>
      <c r="F8" s="8"/>
      <c r="G8" s="8"/>
      <c r="H8" s="10"/>
      <c r="I8" s="9"/>
    </row>
    <row r="9" spans="1:9" ht="15" hidden="1" x14ac:dyDescent="0.2">
      <c r="A9" s="11"/>
      <c r="B9" s="1"/>
      <c r="C9" s="1"/>
      <c r="D9" s="6"/>
      <c r="E9" s="7"/>
      <c r="F9" s="8"/>
      <c r="G9" s="8"/>
      <c r="H9" s="10"/>
      <c r="I9" s="9"/>
    </row>
    <row r="10" spans="1:9" ht="15" hidden="1" x14ac:dyDescent="0.2">
      <c r="A10" s="11"/>
      <c r="B10" s="1"/>
      <c r="C10" s="1"/>
      <c r="D10" s="6"/>
      <c r="E10" s="7"/>
      <c r="F10" s="8"/>
      <c r="G10" s="8"/>
      <c r="H10" s="10"/>
      <c r="I10" s="9"/>
    </row>
    <row r="11" spans="1:9" ht="15" hidden="1" x14ac:dyDescent="0.2">
      <c r="A11" s="11"/>
      <c r="B11" s="1"/>
      <c r="C11" s="1"/>
      <c r="D11" s="6"/>
      <c r="E11" s="7"/>
      <c r="F11" s="8"/>
      <c r="G11" s="8"/>
      <c r="H11" s="10"/>
      <c r="I11" s="9"/>
    </row>
    <row r="12" spans="1:9" ht="15" hidden="1" x14ac:dyDescent="0.2">
      <c r="A12" s="11"/>
      <c r="B12" s="1"/>
      <c r="C12" s="1"/>
      <c r="D12" s="6"/>
      <c r="E12" s="7"/>
      <c r="F12" s="8"/>
      <c r="G12" s="8"/>
      <c r="H12" s="10"/>
      <c r="I12" s="9"/>
    </row>
    <row r="13" spans="1:9" ht="15" x14ac:dyDescent="0.2">
      <c r="D13" s="92"/>
      <c r="E13" s="87"/>
      <c r="F13" s="76"/>
      <c r="G13" s="87"/>
      <c r="H13" s="116"/>
      <c r="I13" s="119"/>
    </row>
    <row r="14" spans="1:9" x14ac:dyDescent="0.25">
      <c r="C14" s="106"/>
      <c r="D14" s="107"/>
      <c r="E14" s="108"/>
      <c r="F14" s="109"/>
      <c r="G14" s="108"/>
      <c r="H14" s="117"/>
      <c r="I14" s="120"/>
    </row>
    <row r="15" spans="1:9" ht="25.5" x14ac:dyDescent="0.35">
      <c r="C15" s="106"/>
      <c r="D15" s="135" t="s">
        <v>109</v>
      </c>
      <c r="E15" s="135"/>
      <c r="F15" s="135"/>
      <c r="G15" s="135"/>
      <c r="H15" s="136"/>
      <c r="I15" s="135"/>
    </row>
    <row r="16" spans="1:9" ht="25.5" x14ac:dyDescent="0.35">
      <c r="C16" s="135" t="s">
        <v>108</v>
      </c>
      <c r="D16" s="135"/>
      <c r="E16" s="135"/>
      <c r="F16" s="135"/>
      <c r="G16" s="135"/>
      <c r="H16" s="136"/>
      <c r="I16" s="135"/>
    </row>
    <row r="17" spans="1:13" ht="25.5" x14ac:dyDescent="0.35">
      <c r="C17" s="135" t="s">
        <v>110</v>
      </c>
      <c r="D17" s="135"/>
      <c r="E17" s="135"/>
      <c r="F17" s="135"/>
      <c r="G17" s="135"/>
      <c r="H17" s="136"/>
      <c r="I17" s="135"/>
    </row>
    <row r="18" spans="1:13" ht="25.5" x14ac:dyDescent="0.35">
      <c r="C18" s="106"/>
      <c r="D18" s="135" t="s">
        <v>105</v>
      </c>
      <c r="E18" s="135"/>
      <c r="F18" s="135"/>
      <c r="G18" s="135"/>
      <c r="H18" s="136"/>
      <c r="I18" s="135"/>
    </row>
    <row r="19" spans="1:13" ht="26.25" customHeight="1" x14ac:dyDescent="0.35">
      <c r="C19" s="106"/>
      <c r="D19" s="107"/>
      <c r="E19" s="137" t="s">
        <v>104</v>
      </c>
      <c r="F19" s="138"/>
      <c r="G19" s="138"/>
      <c r="H19" s="139"/>
      <c r="I19" s="138"/>
    </row>
    <row r="20" spans="1:13" ht="23.25" customHeight="1" x14ac:dyDescent="0.3">
      <c r="C20" s="106"/>
      <c r="D20" s="110"/>
      <c r="E20" s="133" t="s">
        <v>103</v>
      </c>
      <c r="F20" s="133"/>
      <c r="G20" s="133"/>
      <c r="H20" s="134"/>
      <c r="I20" s="133"/>
    </row>
    <row r="21" spans="1:13" s="46" customFormat="1" ht="23.25" customHeight="1" x14ac:dyDescent="0.25">
      <c r="A21" s="121"/>
      <c r="B21" s="100"/>
      <c r="C21" s="96"/>
      <c r="D21" s="93"/>
      <c r="E21" s="77"/>
      <c r="F21" s="77"/>
      <c r="G21" s="77"/>
      <c r="H21" s="47"/>
      <c r="I21" s="84"/>
      <c r="J21" s="45"/>
      <c r="K21" s="45"/>
      <c r="L21" s="45"/>
      <c r="M21" s="45"/>
    </row>
    <row r="22" spans="1:13" ht="37.5" x14ac:dyDescent="0.3">
      <c r="A22" s="122" t="s">
        <v>95</v>
      </c>
      <c r="B22" s="97" t="s">
        <v>97</v>
      </c>
      <c r="C22" s="48" t="s">
        <v>96</v>
      </c>
      <c r="D22" s="48" t="s">
        <v>98</v>
      </c>
      <c r="E22" s="49" t="s">
        <v>99</v>
      </c>
      <c r="F22" s="50" t="s">
        <v>0</v>
      </c>
      <c r="G22" s="49" t="s">
        <v>100</v>
      </c>
      <c r="H22" s="114" t="s">
        <v>101</v>
      </c>
      <c r="I22" s="57" t="s">
        <v>102</v>
      </c>
    </row>
    <row r="23" spans="1:13" s="41" customFormat="1" ht="60.75" hidden="1" x14ac:dyDescent="0.25">
      <c r="A23" s="52">
        <v>1</v>
      </c>
      <c r="B23" s="67" t="s">
        <v>111</v>
      </c>
      <c r="C23" s="67" t="s">
        <v>153</v>
      </c>
      <c r="D23" s="53" t="s">
        <v>182</v>
      </c>
      <c r="E23" s="54">
        <v>151</v>
      </c>
      <c r="F23" s="55">
        <v>150</v>
      </c>
      <c r="G23" s="56"/>
      <c r="H23" s="52" t="s">
        <v>106</v>
      </c>
      <c r="I23" s="58" t="s">
        <v>107</v>
      </c>
    </row>
    <row r="24" spans="1:13" s="42" customFormat="1" ht="60.75" hidden="1" x14ac:dyDescent="0.2">
      <c r="A24" s="52">
        <v>2</v>
      </c>
      <c r="B24" s="68" t="s">
        <v>112</v>
      </c>
      <c r="C24" s="68" t="s">
        <v>154</v>
      </c>
      <c r="D24" s="53" t="s">
        <v>2</v>
      </c>
      <c r="E24" s="54">
        <v>175</v>
      </c>
      <c r="F24" s="55">
        <v>20</v>
      </c>
      <c r="G24" s="56"/>
      <c r="H24" s="52" t="s">
        <v>106</v>
      </c>
      <c r="I24" s="58" t="s">
        <v>107</v>
      </c>
    </row>
    <row r="25" spans="1:13" hidden="1" x14ac:dyDescent="0.25">
      <c r="A25" s="12">
        <f>A24+1</f>
        <v>3</v>
      </c>
      <c r="B25" s="40" t="s">
        <v>3</v>
      </c>
      <c r="C25" s="14"/>
      <c r="D25" s="15" t="s">
        <v>1</v>
      </c>
      <c r="E25" s="16">
        <v>222</v>
      </c>
      <c r="F25" s="17">
        <v>1000</v>
      </c>
      <c r="G25" s="18">
        <v>98900</v>
      </c>
      <c r="H25" s="17">
        <v>100</v>
      </c>
      <c r="I25" s="18">
        <v>9890</v>
      </c>
    </row>
    <row r="26" spans="1:13" s="42" customFormat="1" ht="60.75" hidden="1" x14ac:dyDescent="0.2">
      <c r="A26" s="52">
        <v>3</v>
      </c>
      <c r="B26" s="68" t="s">
        <v>113</v>
      </c>
      <c r="C26" s="68" t="s">
        <v>155</v>
      </c>
      <c r="D26" s="53" t="s">
        <v>2</v>
      </c>
      <c r="E26" s="54">
        <v>98.9</v>
      </c>
      <c r="F26" s="55">
        <v>300</v>
      </c>
      <c r="G26" s="56"/>
      <c r="H26" s="52" t="s">
        <v>106</v>
      </c>
      <c r="I26" s="58" t="s">
        <v>107</v>
      </c>
    </row>
    <row r="27" spans="1:13" ht="18.75" hidden="1" x14ac:dyDescent="0.25">
      <c r="A27" s="12">
        <f>A26+1</f>
        <v>4</v>
      </c>
      <c r="B27" s="68" t="s">
        <v>114</v>
      </c>
      <c r="C27" s="68" t="s">
        <v>156</v>
      </c>
      <c r="D27" s="15" t="s">
        <v>1</v>
      </c>
      <c r="E27" s="16">
        <v>1050</v>
      </c>
      <c r="F27" s="17"/>
      <c r="G27" s="18"/>
      <c r="H27" s="17"/>
      <c r="I27" s="18">
        <v>0</v>
      </c>
    </row>
    <row r="28" spans="1:13" s="42" customFormat="1" ht="60.75" hidden="1" x14ac:dyDescent="0.2">
      <c r="A28" s="52">
        <v>4</v>
      </c>
      <c r="B28" s="68" t="s">
        <v>114</v>
      </c>
      <c r="C28" s="68" t="s">
        <v>156</v>
      </c>
      <c r="D28" s="53" t="s">
        <v>8</v>
      </c>
      <c r="E28" s="54">
        <v>2050.66</v>
      </c>
      <c r="F28" s="55">
        <v>300</v>
      </c>
      <c r="G28" s="56"/>
      <c r="H28" s="52" t="s">
        <v>106</v>
      </c>
      <c r="I28" s="58" t="s">
        <v>107</v>
      </c>
    </row>
    <row r="29" spans="1:13" ht="30" hidden="1" x14ac:dyDescent="0.25">
      <c r="A29" s="12" t="e">
        <f>#REF!+1</f>
        <v>#REF!</v>
      </c>
      <c r="B29" s="13" t="s">
        <v>5</v>
      </c>
      <c r="C29" s="14"/>
      <c r="D29" s="15" t="s">
        <v>1</v>
      </c>
      <c r="E29" s="16">
        <v>159.5</v>
      </c>
      <c r="F29" s="17"/>
      <c r="G29" s="18">
        <v>0</v>
      </c>
      <c r="H29" s="17"/>
      <c r="I29" s="18">
        <v>0</v>
      </c>
      <c r="K29" s="20"/>
      <c r="L29" s="20"/>
      <c r="M29" s="20"/>
    </row>
    <row r="30" spans="1:13" hidden="1" x14ac:dyDescent="0.25">
      <c r="A30" s="12" t="e">
        <f>A29+1</f>
        <v>#REF!</v>
      </c>
      <c r="B30" s="13" t="s">
        <v>6</v>
      </c>
      <c r="C30" s="14"/>
      <c r="D30" s="15" t="s">
        <v>1</v>
      </c>
      <c r="E30" s="19">
        <v>540</v>
      </c>
      <c r="F30" s="17">
        <v>100</v>
      </c>
      <c r="G30" s="18">
        <v>54000</v>
      </c>
      <c r="H30" s="17">
        <v>50</v>
      </c>
      <c r="I30" s="18">
        <v>27000</v>
      </c>
      <c r="K30" s="20"/>
      <c r="L30" s="20"/>
      <c r="M30" s="20"/>
    </row>
    <row r="31" spans="1:13" ht="30" hidden="1" x14ac:dyDescent="0.25">
      <c r="A31" s="12" t="e">
        <f>A30+1</f>
        <v>#REF!</v>
      </c>
      <c r="B31" s="40" t="s">
        <v>7</v>
      </c>
      <c r="C31" s="14"/>
      <c r="D31" s="15" t="s">
        <v>2</v>
      </c>
      <c r="E31" s="16">
        <v>118.5</v>
      </c>
      <c r="F31" s="17"/>
      <c r="G31" s="18"/>
      <c r="H31" s="17"/>
      <c r="I31" s="18">
        <v>0</v>
      </c>
      <c r="K31" s="20"/>
      <c r="L31" s="20"/>
      <c r="M31" s="20"/>
    </row>
    <row r="32" spans="1:13" s="42" customFormat="1" ht="89.25" hidden="1" customHeight="1" x14ac:dyDescent="0.2">
      <c r="A32" s="52">
        <v>5</v>
      </c>
      <c r="B32" s="68" t="s">
        <v>115</v>
      </c>
      <c r="C32" s="68" t="s">
        <v>157</v>
      </c>
      <c r="D32" s="53" t="s">
        <v>8</v>
      </c>
      <c r="E32" s="54">
        <v>1250</v>
      </c>
      <c r="F32" s="55">
        <v>500</v>
      </c>
      <c r="G32" s="56"/>
      <c r="H32" s="52" t="s">
        <v>106</v>
      </c>
      <c r="I32" s="58" t="s">
        <v>107</v>
      </c>
    </row>
    <row r="33" spans="1:13" hidden="1" x14ac:dyDescent="0.25">
      <c r="A33" s="12">
        <f>A32+1</f>
        <v>6</v>
      </c>
      <c r="B33" s="40" t="s">
        <v>9</v>
      </c>
      <c r="C33" s="14"/>
      <c r="D33" s="15" t="s">
        <v>1</v>
      </c>
      <c r="E33" s="16">
        <v>38.200000000000003</v>
      </c>
      <c r="F33" s="17"/>
      <c r="G33" s="18">
        <v>0</v>
      </c>
      <c r="H33" s="17"/>
      <c r="I33" s="18">
        <v>0</v>
      </c>
    </row>
    <row r="34" spans="1:13" s="42" customFormat="1" ht="60.75" hidden="1" x14ac:dyDescent="0.2">
      <c r="A34" s="52">
        <v>6</v>
      </c>
      <c r="B34" s="68" t="s">
        <v>116</v>
      </c>
      <c r="C34" s="68" t="s">
        <v>158</v>
      </c>
      <c r="D34" s="53" t="s">
        <v>8</v>
      </c>
      <c r="E34" s="54">
        <v>9065.76</v>
      </c>
      <c r="F34" s="55">
        <v>50</v>
      </c>
      <c r="G34" s="56"/>
      <c r="H34" s="52" t="s">
        <v>106</v>
      </c>
      <c r="I34" s="58" t="s">
        <v>107</v>
      </c>
    </row>
    <row r="35" spans="1:13" hidden="1" x14ac:dyDescent="0.25">
      <c r="A35" s="12" t="e">
        <f>#REF!+1</f>
        <v>#REF!</v>
      </c>
      <c r="B35" s="40" t="s">
        <v>10</v>
      </c>
      <c r="C35" s="14"/>
      <c r="D35" s="15" t="s">
        <v>8</v>
      </c>
      <c r="E35" s="16">
        <v>760.75</v>
      </c>
      <c r="F35" s="17"/>
      <c r="G35" s="18">
        <v>0</v>
      </c>
      <c r="H35" s="17"/>
      <c r="I35" s="18">
        <v>0</v>
      </c>
    </row>
    <row r="36" spans="1:13" hidden="1" x14ac:dyDescent="0.25">
      <c r="A36" s="12" t="e">
        <f>#REF!+1</f>
        <v>#REF!</v>
      </c>
      <c r="B36" s="13" t="s">
        <v>11</v>
      </c>
      <c r="C36" s="14"/>
      <c r="D36" s="15" t="s">
        <v>1</v>
      </c>
      <c r="E36" s="16">
        <v>1391.7</v>
      </c>
      <c r="F36" s="21">
        <v>200</v>
      </c>
      <c r="G36" s="22">
        <v>18080</v>
      </c>
      <c r="H36" s="21"/>
      <c r="I36" s="22">
        <v>0</v>
      </c>
      <c r="K36" s="20"/>
      <c r="L36" s="20"/>
      <c r="M36" s="20"/>
    </row>
    <row r="37" spans="1:13" hidden="1" x14ac:dyDescent="0.25">
      <c r="A37" s="12" t="e">
        <f>#REF!+1</f>
        <v>#REF!</v>
      </c>
      <c r="B37" s="13" t="s">
        <v>12</v>
      </c>
      <c r="C37" s="14"/>
      <c r="D37" s="15" t="s">
        <v>1</v>
      </c>
      <c r="E37" s="16">
        <v>106.5</v>
      </c>
      <c r="F37" s="17"/>
      <c r="G37" s="18">
        <v>0</v>
      </c>
      <c r="H37" s="17"/>
      <c r="I37" s="18">
        <v>0</v>
      </c>
      <c r="K37" s="20"/>
      <c r="L37" s="20"/>
      <c r="M37" s="20"/>
    </row>
    <row r="38" spans="1:13" hidden="1" x14ac:dyDescent="0.25">
      <c r="A38" s="12" t="e">
        <f>#REF!+1</f>
        <v>#REF!</v>
      </c>
      <c r="B38" s="40" t="s">
        <v>13</v>
      </c>
      <c r="C38" s="14"/>
      <c r="D38" s="15" t="s">
        <v>2</v>
      </c>
      <c r="E38" s="16">
        <v>43.2</v>
      </c>
      <c r="F38" s="17"/>
      <c r="G38" s="18">
        <v>0</v>
      </c>
      <c r="H38" s="17"/>
      <c r="I38" s="18">
        <v>0</v>
      </c>
      <c r="K38" s="20"/>
      <c r="L38" s="20"/>
      <c r="M38" s="20"/>
    </row>
    <row r="39" spans="1:13" s="42" customFormat="1" ht="60.75" hidden="1" x14ac:dyDescent="0.2">
      <c r="A39" s="52">
        <v>7</v>
      </c>
      <c r="B39" s="68" t="s">
        <v>117</v>
      </c>
      <c r="C39" s="68" t="s">
        <v>159</v>
      </c>
      <c r="D39" s="53" t="s">
        <v>18</v>
      </c>
      <c r="E39" s="54">
        <v>2199.64</v>
      </c>
      <c r="F39" s="55">
        <v>200</v>
      </c>
      <c r="G39" s="56"/>
      <c r="H39" s="52" t="s">
        <v>106</v>
      </c>
      <c r="I39" s="58" t="s">
        <v>107</v>
      </c>
    </row>
    <row r="40" spans="1:13" s="42" customFormat="1" ht="60.75" hidden="1" x14ac:dyDescent="0.2">
      <c r="A40" s="52">
        <v>8</v>
      </c>
      <c r="B40" s="68" t="s">
        <v>118</v>
      </c>
      <c r="C40" s="72" t="s">
        <v>160</v>
      </c>
      <c r="D40" s="53" t="s">
        <v>183</v>
      </c>
      <c r="E40" s="54">
        <v>8.84</v>
      </c>
      <c r="F40" s="55">
        <v>1000</v>
      </c>
      <c r="G40" s="56"/>
      <c r="H40" s="52" t="s">
        <v>106</v>
      </c>
      <c r="I40" s="58" t="s">
        <v>107</v>
      </c>
    </row>
    <row r="41" spans="1:13" s="42" customFormat="1" ht="60.75" hidden="1" x14ac:dyDescent="0.2">
      <c r="A41" s="52">
        <v>9</v>
      </c>
      <c r="B41" s="68" t="s">
        <v>91</v>
      </c>
      <c r="C41" s="68" t="s">
        <v>161</v>
      </c>
      <c r="D41" s="53" t="s">
        <v>2</v>
      </c>
      <c r="E41" s="54">
        <v>719.6</v>
      </c>
      <c r="F41" s="55">
        <v>200</v>
      </c>
      <c r="G41" s="56"/>
      <c r="H41" s="52" t="s">
        <v>106</v>
      </c>
      <c r="I41" s="58" t="s">
        <v>107</v>
      </c>
    </row>
    <row r="42" spans="1:13" ht="30" hidden="1" x14ac:dyDescent="0.25">
      <c r="A42" s="12" t="e">
        <f>#REF!+1</f>
        <v>#REF!</v>
      </c>
      <c r="B42" s="13" t="s">
        <v>15</v>
      </c>
      <c r="C42" s="68" t="s">
        <v>94</v>
      </c>
      <c r="D42" s="15" t="s">
        <v>1</v>
      </c>
      <c r="E42" s="16">
        <v>1885</v>
      </c>
      <c r="F42" s="17"/>
      <c r="G42" s="18">
        <v>0</v>
      </c>
      <c r="H42" s="17"/>
      <c r="I42" s="18">
        <v>0</v>
      </c>
    </row>
    <row r="43" spans="1:13" ht="18.75" hidden="1" x14ac:dyDescent="0.25">
      <c r="A43" s="12" t="e">
        <f>#REF!+1</f>
        <v>#REF!</v>
      </c>
      <c r="B43" s="13" t="s">
        <v>16</v>
      </c>
      <c r="C43" s="73" t="s">
        <v>162</v>
      </c>
      <c r="D43" s="15" t="s">
        <v>4</v>
      </c>
      <c r="E43" s="16">
        <v>450.4</v>
      </c>
      <c r="F43" s="17">
        <v>20</v>
      </c>
      <c r="G43" s="18">
        <v>1720</v>
      </c>
      <c r="H43" s="17"/>
      <c r="I43" s="18">
        <v>0</v>
      </c>
      <c r="K43" s="20"/>
      <c r="L43" s="20"/>
      <c r="M43" s="20"/>
    </row>
    <row r="44" spans="1:13" ht="18.75" hidden="1" x14ac:dyDescent="0.25">
      <c r="A44" s="12" t="e">
        <f>A43+1</f>
        <v>#REF!</v>
      </c>
      <c r="B44" s="40" t="s">
        <v>17</v>
      </c>
      <c r="C44" s="68" t="s">
        <v>163</v>
      </c>
      <c r="D44" s="15" t="s">
        <v>1</v>
      </c>
      <c r="E44" s="16">
        <v>327</v>
      </c>
      <c r="F44" s="17">
        <v>200</v>
      </c>
      <c r="G44" s="18">
        <v>42380</v>
      </c>
      <c r="H44" s="17">
        <v>50</v>
      </c>
      <c r="I44" s="18">
        <v>10595</v>
      </c>
      <c r="K44" s="20"/>
      <c r="L44" s="20"/>
      <c r="M44" s="20"/>
    </row>
    <row r="45" spans="1:13" s="42" customFormat="1" ht="60.75" hidden="1" x14ac:dyDescent="0.2">
      <c r="A45" s="52">
        <v>10</v>
      </c>
      <c r="B45" s="68" t="s">
        <v>119</v>
      </c>
      <c r="C45" s="68" t="s">
        <v>94</v>
      </c>
      <c r="D45" s="53" t="s">
        <v>2</v>
      </c>
      <c r="E45" s="54">
        <v>3903.4</v>
      </c>
      <c r="F45" s="55">
        <v>50</v>
      </c>
      <c r="G45" s="56"/>
      <c r="H45" s="52" t="s">
        <v>106</v>
      </c>
      <c r="I45" s="58" t="s">
        <v>107</v>
      </c>
    </row>
    <row r="46" spans="1:13" s="42" customFormat="1" ht="60.75" hidden="1" x14ac:dyDescent="0.2">
      <c r="A46" s="52">
        <v>11</v>
      </c>
      <c r="B46" s="69" t="s">
        <v>120</v>
      </c>
      <c r="C46" s="73" t="s">
        <v>162</v>
      </c>
      <c r="D46" s="53" t="s">
        <v>8</v>
      </c>
      <c r="E46" s="54">
        <v>2050</v>
      </c>
      <c r="F46" s="55">
        <v>500</v>
      </c>
      <c r="G46" s="56"/>
      <c r="H46" s="52" t="s">
        <v>106</v>
      </c>
      <c r="I46" s="58" t="s">
        <v>107</v>
      </c>
    </row>
    <row r="47" spans="1:13" s="42" customFormat="1" ht="60.75" hidden="1" x14ac:dyDescent="0.2">
      <c r="A47" s="66">
        <v>12</v>
      </c>
      <c r="B47" s="69" t="s">
        <v>121</v>
      </c>
      <c r="C47" s="68" t="s">
        <v>163</v>
      </c>
      <c r="D47" s="53" t="s">
        <v>8</v>
      </c>
      <c r="E47" s="54">
        <v>2128.96</v>
      </c>
      <c r="F47" s="55">
        <v>700</v>
      </c>
      <c r="G47" s="56"/>
      <c r="H47" s="52" t="s">
        <v>106</v>
      </c>
      <c r="I47" s="58" t="s">
        <v>107</v>
      </c>
    </row>
    <row r="48" spans="1:13" s="42" customFormat="1" ht="60.75" hidden="1" x14ac:dyDescent="0.2">
      <c r="A48" s="52">
        <v>13</v>
      </c>
      <c r="B48" s="68" t="s">
        <v>122</v>
      </c>
      <c r="C48" s="68" t="s">
        <v>164</v>
      </c>
      <c r="D48" s="53" t="s">
        <v>2</v>
      </c>
      <c r="E48" s="54">
        <v>148.9</v>
      </c>
      <c r="F48" s="55">
        <v>7500</v>
      </c>
      <c r="G48" s="56"/>
      <c r="H48" s="52" t="s">
        <v>106</v>
      </c>
      <c r="I48" s="58" t="s">
        <v>107</v>
      </c>
    </row>
    <row r="49" spans="1:13" ht="30" hidden="1" x14ac:dyDescent="0.25">
      <c r="A49" s="12" t="e">
        <f>#REF!+1</f>
        <v>#REF!</v>
      </c>
      <c r="B49" s="13" t="s">
        <v>19</v>
      </c>
      <c r="C49" s="68" t="s">
        <v>165</v>
      </c>
      <c r="D49" s="15" t="s">
        <v>4</v>
      </c>
      <c r="E49" s="19">
        <v>119.34</v>
      </c>
      <c r="F49" s="17">
        <v>4</v>
      </c>
      <c r="G49" s="18">
        <v>2402</v>
      </c>
      <c r="H49" s="17"/>
      <c r="I49" s="18">
        <v>0</v>
      </c>
      <c r="K49" s="20"/>
      <c r="L49" s="20"/>
      <c r="M49" s="20"/>
    </row>
    <row r="50" spans="1:13" ht="30" hidden="1" x14ac:dyDescent="0.25">
      <c r="A50" s="12" t="e">
        <f>A49+1</f>
        <v>#REF!</v>
      </c>
      <c r="B50" s="13" t="s">
        <v>20</v>
      </c>
      <c r="C50" s="73" t="s">
        <v>166</v>
      </c>
      <c r="D50" s="15" t="s">
        <v>1</v>
      </c>
      <c r="E50" s="16">
        <v>200</v>
      </c>
      <c r="F50" s="17">
        <v>4</v>
      </c>
      <c r="G50" s="18">
        <v>462</v>
      </c>
      <c r="H50" s="17"/>
      <c r="I50" s="18">
        <v>0</v>
      </c>
      <c r="K50" s="20"/>
      <c r="L50" s="20"/>
      <c r="M50" s="20"/>
    </row>
    <row r="51" spans="1:13" ht="37.5" hidden="1" x14ac:dyDescent="0.25">
      <c r="A51" s="12" t="e">
        <f>A50+1</f>
        <v>#REF!</v>
      </c>
      <c r="B51" s="13" t="s">
        <v>21</v>
      </c>
      <c r="C51" s="68" t="s">
        <v>167</v>
      </c>
      <c r="D51" s="15" t="s">
        <v>1</v>
      </c>
      <c r="E51" s="16">
        <v>202.8</v>
      </c>
      <c r="F51" s="17">
        <v>200</v>
      </c>
      <c r="G51" s="18">
        <v>673720</v>
      </c>
      <c r="H51" s="17">
        <v>50</v>
      </c>
      <c r="I51" s="18">
        <v>168430</v>
      </c>
    </row>
    <row r="52" spans="1:13" ht="37.5" hidden="1" x14ac:dyDescent="0.25">
      <c r="A52" s="12" t="e">
        <f>A51+1</f>
        <v>#REF!</v>
      </c>
      <c r="B52" s="40" t="s">
        <v>22</v>
      </c>
      <c r="C52" s="68" t="s">
        <v>41</v>
      </c>
      <c r="D52" s="15" t="s">
        <v>1</v>
      </c>
      <c r="E52" s="19">
        <v>72.599999999999994</v>
      </c>
      <c r="F52" s="17"/>
      <c r="G52" s="18">
        <v>0</v>
      </c>
      <c r="H52" s="17">
        <v>50</v>
      </c>
      <c r="I52" s="18">
        <v>108750</v>
      </c>
      <c r="K52" s="20"/>
      <c r="L52" s="20"/>
      <c r="M52" s="20"/>
    </row>
    <row r="53" spans="1:13" s="42" customFormat="1" ht="60.75" hidden="1" x14ac:dyDescent="0.2">
      <c r="A53" s="52">
        <v>14</v>
      </c>
      <c r="B53" s="68" t="s">
        <v>93</v>
      </c>
      <c r="C53" s="68" t="s">
        <v>165</v>
      </c>
      <c r="D53" s="53" t="s">
        <v>2</v>
      </c>
      <c r="E53" s="54">
        <v>257.3</v>
      </c>
      <c r="F53" s="55">
        <v>100</v>
      </c>
      <c r="G53" s="56"/>
      <c r="H53" s="52" t="s">
        <v>106</v>
      </c>
      <c r="I53" s="58" t="s">
        <v>107</v>
      </c>
    </row>
    <row r="54" spans="1:13" ht="18.75" hidden="1" x14ac:dyDescent="0.25">
      <c r="A54" s="12" t="e">
        <f>#REF!+1</f>
        <v>#REF!</v>
      </c>
      <c r="B54" s="40" t="s">
        <v>23</v>
      </c>
      <c r="C54" s="68" t="s">
        <v>168</v>
      </c>
      <c r="D54" s="15" t="s">
        <v>1</v>
      </c>
      <c r="E54" s="16">
        <v>260</v>
      </c>
      <c r="F54" s="17"/>
      <c r="G54" s="18">
        <v>0</v>
      </c>
      <c r="H54" s="17"/>
      <c r="I54" s="18">
        <v>0</v>
      </c>
      <c r="K54" s="20"/>
      <c r="L54" s="20"/>
      <c r="M54" s="20"/>
    </row>
    <row r="55" spans="1:13" s="42" customFormat="1" ht="60.75" hidden="1" x14ac:dyDescent="0.2">
      <c r="A55" s="52">
        <v>15</v>
      </c>
      <c r="B55" s="69" t="s">
        <v>123</v>
      </c>
      <c r="C55" s="73" t="s">
        <v>166</v>
      </c>
      <c r="D55" s="53" t="s">
        <v>8</v>
      </c>
      <c r="E55" s="54">
        <v>1018.45</v>
      </c>
      <c r="F55" s="55">
        <v>20</v>
      </c>
      <c r="G55" s="56"/>
      <c r="H55" s="52" t="s">
        <v>106</v>
      </c>
      <c r="I55" s="58" t="s">
        <v>107</v>
      </c>
    </row>
    <row r="56" spans="1:13" s="42" customFormat="1" ht="60.75" hidden="1" x14ac:dyDescent="0.2">
      <c r="A56" s="52">
        <v>16</v>
      </c>
      <c r="B56" s="68" t="s">
        <v>124</v>
      </c>
      <c r="C56" s="68" t="s">
        <v>167</v>
      </c>
      <c r="D56" s="53" t="s">
        <v>18</v>
      </c>
      <c r="E56" s="54">
        <v>1217.6500000000001</v>
      </c>
      <c r="F56" s="55">
        <v>100</v>
      </c>
      <c r="G56" s="56"/>
      <c r="H56" s="52" t="s">
        <v>106</v>
      </c>
      <c r="I56" s="58" t="s">
        <v>107</v>
      </c>
    </row>
    <row r="57" spans="1:13" ht="30" hidden="1" x14ac:dyDescent="0.25">
      <c r="A57" s="12" t="e">
        <f>#REF!+1</f>
        <v>#REF!</v>
      </c>
      <c r="B57" s="13" t="s">
        <v>24</v>
      </c>
      <c r="C57" s="68" t="s">
        <v>92</v>
      </c>
      <c r="D57" s="15" t="s">
        <v>1</v>
      </c>
      <c r="E57" s="16">
        <v>343.9</v>
      </c>
      <c r="F57" s="17">
        <v>100</v>
      </c>
      <c r="G57" s="18">
        <v>242000</v>
      </c>
      <c r="H57" s="17">
        <v>50</v>
      </c>
      <c r="I57" s="18">
        <v>121000</v>
      </c>
    </row>
    <row r="58" spans="1:13" ht="18.75" hidden="1" x14ac:dyDescent="0.25">
      <c r="A58" s="12" t="e">
        <f>A57+1</f>
        <v>#REF!</v>
      </c>
      <c r="B58" s="13" t="s">
        <v>25</v>
      </c>
      <c r="C58" s="73" t="s">
        <v>171</v>
      </c>
      <c r="D58" s="15" t="s">
        <v>1</v>
      </c>
      <c r="E58" s="16">
        <v>130</v>
      </c>
      <c r="F58" s="17">
        <v>400</v>
      </c>
      <c r="G58" s="18">
        <v>498000</v>
      </c>
      <c r="H58" s="17">
        <v>100</v>
      </c>
      <c r="I58" s="18">
        <v>124500</v>
      </c>
    </row>
    <row r="59" spans="1:13" ht="30" hidden="1" x14ac:dyDescent="0.3">
      <c r="A59" s="12" t="e">
        <f>#REF!+1</f>
        <v>#REF!</v>
      </c>
      <c r="B59" s="13" t="s">
        <v>26</v>
      </c>
      <c r="C59" s="74" t="s">
        <v>172</v>
      </c>
      <c r="D59" s="15" t="s">
        <v>1</v>
      </c>
      <c r="E59" s="16">
        <v>150</v>
      </c>
      <c r="F59" s="17">
        <v>150</v>
      </c>
      <c r="G59" s="18">
        <v>236700</v>
      </c>
      <c r="H59" s="17">
        <v>20</v>
      </c>
      <c r="I59" s="18">
        <v>31560</v>
      </c>
    </row>
    <row r="60" spans="1:13" hidden="1" x14ac:dyDescent="0.25">
      <c r="A60" s="12" t="e">
        <f>#REF!+1</f>
        <v>#REF!</v>
      </c>
      <c r="B60" s="40" t="s">
        <v>27</v>
      </c>
      <c r="C60" s="14"/>
      <c r="D60" s="15" t="s">
        <v>4</v>
      </c>
      <c r="E60" s="19">
        <v>115</v>
      </c>
      <c r="F60" s="17"/>
      <c r="G60" s="18">
        <v>0</v>
      </c>
      <c r="H60" s="17"/>
      <c r="I60" s="18">
        <v>0</v>
      </c>
    </row>
    <row r="61" spans="1:13" s="44" customFormat="1" ht="60.75" hidden="1" x14ac:dyDescent="0.3">
      <c r="A61" s="60">
        <v>17</v>
      </c>
      <c r="B61" s="68" t="s">
        <v>125</v>
      </c>
      <c r="C61" s="68" t="s">
        <v>41</v>
      </c>
      <c r="D61" s="53" t="s">
        <v>2</v>
      </c>
      <c r="E61" s="61">
        <v>453.95</v>
      </c>
      <c r="F61" s="59">
        <v>250</v>
      </c>
      <c r="G61" s="56"/>
      <c r="H61" s="52" t="s">
        <v>106</v>
      </c>
      <c r="I61" s="58" t="s">
        <v>107</v>
      </c>
      <c r="J61" s="43"/>
      <c r="K61" s="43"/>
      <c r="L61" s="43"/>
      <c r="M61" s="43"/>
    </row>
    <row r="62" spans="1:13" s="42" customFormat="1" ht="60.75" hidden="1" x14ac:dyDescent="0.2">
      <c r="A62" s="52">
        <v>18</v>
      </c>
      <c r="B62" s="68" t="s">
        <v>126</v>
      </c>
      <c r="C62" s="68" t="s">
        <v>44</v>
      </c>
      <c r="D62" s="53" t="s">
        <v>8</v>
      </c>
      <c r="E62" s="54">
        <v>2034.34</v>
      </c>
      <c r="F62" s="55">
        <v>300</v>
      </c>
      <c r="G62" s="56"/>
      <c r="H62" s="52" t="s">
        <v>106</v>
      </c>
      <c r="I62" s="58" t="s">
        <v>107</v>
      </c>
    </row>
    <row r="63" spans="1:13" s="42" customFormat="1" ht="60.75" hidden="1" x14ac:dyDescent="0.2">
      <c r="A63" s="52">
        <v>19</v>
      </c>
      <c r="B63" s="68" t="s">
        <v>127</v>
      </c>
      <c r="C63" s="68" t="s">
        <v>168</v>
      </c>
      <c r="D63" s="53" t="s">
        <v>2</v>
      </c>
      <c r="E63" s="54">
        <v>615.20000000000005</v>
      </c>
      <c r="F63" s="55">
        <v>500</v>
      </c>
      <c r="G63" s="56"/>
      <c r="H63" s="52" t="s">
        <v>106</v>
      </c>
      <c r="I63" s="58" t="s">
        <v>107</v>
      </c>
    </row>
    <row r="64" spans="1:13" s="42" customFormat="1" ht="60.75" hidden="1" x14ac:dyDescent="0.2">
      <c r="A64" s="52">
        <v>20</v>
      </c>
      <c r="B64" s="68" t="s">
        <v>128</v>
      </c>
      <c r="C64" s="68" t="s">
        <v>169</v>
      </c>
      <c r="D64" s="53" t="s">
        <v>2</v>
      </c>
      <c r="E64" s="54">
        <v>1110.94</v>
      </c>
      <c r="F64" s="55">
        <v>50</v>
      </c>
      <c r="G64" s="56"/>
      <c r="H64" s="52" t="s">
        <v>106</v>
      </c>
      <c r="I64" s="58" t="s">
        <v>107</v>
      </c>
    </row>
    <row r="65" spans="1:13" s="42" customFormat="1" ht="60.75" hidden="1" x14ac:dyDescent="0.2">
      <c r="A65" s="62">
        <v>21</v>
      </c>
      <c r="B65" s="68" t="s">
        <v>129</v>
      </c>
      <c r="C65" s="68" t="s">
        <v>170</v>
      </c>
      <c r="D65" s="63" t="s">
        <v>2</v>
      </c>
      <c r="E65" s="64">
        <v>4374</v>
      </c>
      <c r="F65" s="65">
        <v>50</v>
      </c>
      <c r="G65" s="56"/>
      <c r="H65" s="52" t="s">
        <v>106</v>
      </c>
      <c r="I65" s="58" t="s">
        <v>107</v>
      </c>
    </row>
    <row r="66" spans="1:13" s="42" customFormat="1" ht="60.75" hidden="1" x14ac:dyDescent="0.2">
      <c r="A66" s="62">
        <v>22</v>
      </c>
      <c r="B66" s="68" t="s">
        <v>130</v>
      </c>
      <c r="C66" s="68" t="s">
        <v>92</v>
      </c>
      <c r="D66" s="63" t="s">
        <v>2</v>
      </c>
      <c r="E66" s="64">
        <v>918.2</v>
      </c>
      <c r="F66" s="65">
        <v>300</v>
      </c>
      <c r="G66" s="56"/>
      <c r="H66" s="52" t="s">
        <v>106</v>
      </c>
      <c r="I66" s="58" t="s">
        <v>107</v>
      </c>
    </row>
    <row r="67" spans="1:13" ht="18.75" hidden="1" x14ac:dyDescent="0.25">
      <c r="A67" s="12" t="e">
        <f>#REF!+1</f>
        <v>#REF!</v>
      </c>
      <c r="B67" s="40" t="s">
        <v>28</v>
      </c>
      <c r="C67" s="73" t="s">
        <v>171</v>
      </c>
      <c r="D67" s="15" t="s">
        <v>1</v>
      </c>
      <c r="E67" s="19">
        <v>3250</v>
      </c>
      <c r="F67" s="17">
        <v>10</v>
      </c>
      <c r="G67" s="18">
        <v>41510</v>
      </c>
      <c r="H67" s="17">
        <v>50</v>
      </c>
      <c r="I67" s="18">
        <v>207550</v>
      </c>
      <c r="K67" s="20"/>
      <c r="L67" s="20"/>
      <c r="M67" s="20"/>
    </row>
    <row r="68" spans="1:13" s="42" customFormat="1" ht="60.75" hidden="1" x14ac:dyDescent="0.2">
      <c r="A68" s="62">
        <v>23</v>
      </c>
      <c r="B68" s="69" t="s">
        <v>131</v>
      </c>
      <c r="C68" s="73" t="s">
        <v>171</v>
      </c>
      <c r="D68" s="63" t="s">
        <v>8</v>
      </c>
      <c r="E68" s="64">
        <v>1944.47</v>
      </c>
      <c r="F68" s="65">
        <v>100</v>
      </c>
      <c r="G68" s="56"/>
      <c r="H68" s="52" t="s">
        <v>106</v>
      </c>
      <c r="I68" s="58" t="s">
        <v>107</v>
      </c>
    </row>
    <row r="69" spans="1:13" ht="30" hidden="1" x14ac:dyDescent="0.25">
      <c r="A69" s="12">
        <f>A68+1</f>
        <v>24</v>
      </c>
      <c r="B69" s="40" t="s">
        <v>29</v>
      </c>
      <c r="C69" s="14"/>
      <c r="D69" s="15" t="s">
        <v>1</v>
      </c>
      <c r="E69" s="16">
        <v>119.5</v>
      </c>
      <c r="F69" s="17"/>
      <c r="G69" s="18">
        <v>0</v>
      </c>
      <c r="H69" s="17"/>
      <c r="I69" s="18">
        <v>0</v>
      </c>
      <c r="K69" s="20"/>
      <c r="L69" s="20"/>
      <c r="M69" s="20"/>
    </row>
    <row r="70" spans="1:13" s="42" customFormat="1" ht="21.75" hidden="1" customHeight="1" x14ac:dyDescent="0.3">
      <c r="A70" s="62">
        <v>24</v>
      </c>
      <c r="B70" s="70" t="s">
        <v>132</v>
      </c>
      <c r="C70" s="74" t="s">
        <v>172</v>
      </c>
      <c r="D70" s="63" t="s">
        <v>2</v>
      </c>
      <c r="E70" s="64">
        <v>450.3</v>
      </c>
      <c r="F70" s="65">
        <v>5</v>
      </c>
      <c r="G70" s="56"/>
      <c r="H70" s="52" t="s">
        <v>106</v>
      </c>
      <c r="I70" s="58" t="s">
        <v>107</v>
      </c>
    </row>
    <row r="71" spans="1:13" ht="30" hidden="1" x14ac:dyDescent="0.25">
      <c r="A71" s="12" t="e">
        <f>#REF!+1</f>
        <v>#REF!</v>
      </c>
      <c r="B71" s="13" t="s">
        <v>14</v>
      </c>
      <c r="C71" s="14"/>
      <c r="D71" s="15" t="s">
        <v>1</v>
      </c>
      <c r="E71" s="16">
        <v>347.6</v>
      </c>
      <c r="F71" s="17"/>
      <c r="G71" s="18">
        <v>0</v>
      </c>
      <c r="H71" s="17">
        <v>100</v>
      </c>
      <c r="I71" s="18">
        <v>133500</v>
      </c>
      <c r="K71" s="20"/>
      <c r="L71" s="20"/>
      <c r="M71" s="20"/>
    </row>
    <row r="72" spans="1:13" hidden="1" x14ac:dyDescent="0.25">
      <c r="A72" s="12" t="e">
        <f>A71+1</f>
        <v>#REF!</v>
      </c>
      <c r="B72" s="40" t="s">
        <v>30</v>
      </c>
      <c r="C72" s="14"/>
      <c r="D72" s="15" t="s">
        <v>1</v>
      </c>
      <c r="E72" s="16">
        <v>343.5</v>
      </c>
      <c r="F72" s="17">
        <v>800</v>
      </c>
      <c r="G72" s="18">
        <v>1840000</v>
      </c>
      <c r="H72" s="17">
        <v>100</v>
      </c>
      <c r="I72" s="18">
        <v>230000</v>
      </c>
      <c r="K72" s="20"/>
      <c r="L72" s="20"/>
      <c r="M72" s="20"/>
    </row>
    <row r="73" spans="1:13" ht="18.75" hidden="1" customHeight="1" x14ac:dyDescent="0.25">
      <c r="A73" s="12" t="e">
        <f>#REF!+1</f>
        <v>#REF!</v>
      </c>
      <c r="B73" s="13" t="s">
        <v>31</v>
      </c>
      <c r="C73" s="14"/>
      <c r="D73" s="15" t="s">
        <v>1</v>
      </c>
      <c r="E73" s="19">
        <v>545</v>
      </c>
      <c r="F73" s="17">
        <v>50</v>
      </c>
      <c r="G73" s="18">
        <v>105000</v>
      </c>
      <c r="H73" s="17"/>
      <c r="I73" s="18">
        <v>0</v>
      </c>
    </row>
    <row r="74" spans="1:13" s="5" customFormat="1" ht="30" hidden="1" x14ac:dyDescent="0.25">
      <c r="A74" s="12" t="e">
        <f>A73+1</f>
        <v>#REF!</v>
      </c>
      <c r="B74" s="13" t="s">
        <v>32</v>
      </c>
      <c r="C74" s="14"/>
      <c r="D74" s="15" t="s">
        <v>4</v>
      </c>
      <c r="E74" s="16">
        <v>192</v>
      </c>
      <c r="F74" s="17"/>
      <c r="G74" s="18">
        <v>0</v>
      </c>
      <c r="H74" s="17">
        <v>20</v>
      </c>
      <c r="I74" s="18">
        <v>5000</v>
      </c>
    </row>
    <row r="75" spans="1:13" s="5" customFormat="1" ht="30" hidden="1" x14ac:dyDescent="0.25">
      <c r="A75" s="12" t="e">
        <f>A74+1</f>
        <v>#REF!</v>
      </c>
      <c r="B75" s="13" t="s">
        <v>33</v>
      </c>
      <c r="C75" s="14"/>
      <c r="D75" s="15" t="s">
        <v>1</v>
      </c>
      <c r="E75" s="16">
        <v>527</v>
      </c>
      <c r="F75" s="17">
        <v>500</v>
      </c>
      <c r="G75" s="18">
        <v>566510</v>
      </c>
      <c r="H75" s="17">
        <v>100</v>
      </c>
      <c r="I75" s="18">
        <v>113302</v>
      </c>
    </row>
    <row r="76" spans="1:13" s="45" customFormat="1" ht="37.5" x14ac:dyDescent="0.3">
      <c r="A76" s="125">
        <v>1</v>
      </c>
      <c r="B76" s="72" t="s">
        <v>112</v>
      </c>
      <c r="C76" s="101" t="s">
        <v>154</v>
      </c>
      <c r="D76" s="94" t="s">
        <v>2</v>
      </c>
      <c r="E76" s="88">
        <v>175</v>
      </c>
      <c r="F76" s="78">
        <v>20</v>
      </c>
      <c r="G76" s="88">
        <f>E76*F76</f>
        <v>3500</v>
      </c>
      <c r="H76" s="115" t="s">
        <v>184</v>
      </c>
      <c r="I76" s="111" t="s">
        <v>107</v>
      </c>
    </row>
    <row r="77" spans="1:13" s="45" customFormat="1" ht="37.5" x14ac:dyDescent="0.3">
      <c r="A77" s="125">
        <v>2</v>
      </c>
      <c r="B77" s="72" t="s">
        <v>113</v>
      </c>
      <c r="C77" s="101" t="s">
        <v>155</v>
      </c>
      <c r="D77" s="94" t="s">
        <v>1</v>
      </c>
      <c r="E77" s="88">
        <v>98.9</v>
      </c>
      <c r="F77" s="78">
        <v>300</v>
      </c>
      <c r="G77" s="88">
        <f t="shared" ref="G77:G92" si="0">E77*F77</f>
        <v>29670</v>
      </c>
      <c r="H77" s="115" t="s">
        <v>184</v>
      </c>
      <c r="I77" s="111" t="s">
        <v>107</v>
      </c>
    </row>
    <row r="78" spans="1:13" s="45" customFormat="1" ht="37.5" x14ac:dyDescent="0.3">
      <c r="A78" s="125">
        <v>5</v>
      </c>
      <c r="B78" s="72" t="s">
        <v>116</v>
      </c>
      <c r="C78" s="101" t="s">
        <v>158</v>
      </c>
      <c r="D78" s="94" t="s">
        <v>8</v>
      </c>
      <c r="E78" s="88">
        <v>9065.76</v>
      </c>
      <c r="F78" s="78">
        <v>50</v>
      </c>
      <c r="G78" s="88">
        <f t="shared" si="0"/>
        <v>453288</v>
      </c>
      <c r="H78" s="115" t="s">
        <v>184</v>
      </c>
      <c r="I78" s="111" t="s">
        <v>107</v>
      </c>
    </row>
    <row r="79" spans="1:13" s="45" customFormat="1" ht="37.5" x14ac:dyDescent="0.3">
      <c r="A79" s="125">
        <v>6</v>
      </c>
      <c r="B79" s="72" t="s">
        <v>117</v>
      </c>
      <c r="C79" s="101" t="s">
        <v>159</v>
      </c>
      <c r="D79" s="94" t="s">
        <v>4</v>
      </c>
      <c r="E79" s="88">
        <v>2199.64</v>
      </c>
      <c r="F79" s="78">
        <v>200</v>
      </c>
      <c r="G79" s="88">
        <f t="shared" si="0"/>
        <v>439928</v>
      </c>
      <c r="H79" s="115" t="s">
        <v>184</v>
      </c>
      <c r="I79" s="111" t="s">
        <v>107</v>
      </c>
    </row>
    <row r="80" spans="1:13" s="45" customFormat="1" ht="37.5" x14ac:dyDescent="0.3">
      <c r="A80" s="125">
        <v>7</v>
      </c>
      <c r="B80" s="72" t="s">
        <v>118</v>
      </c>
      <c r="C80" s="101" t="s">
        <v>160</v>
      </c>
      <c r="D80" s="75" t="s">
        <v>183</v>
      </c>
      <c r="E80" s="88">
        <v>8.84</v>
      </c>
      <c r="F80" s="78">
        <v>1000</v>
      </c>
      <c r="G80" s="88">
        <f t="shared" si="0"/>
        <v>8840</v>
      </c>
      <c r="H80" s="115" t="s">
        <v>184</v>
      </c>
      <c r="I80" s="111" t="s">
        <v>107</v>
      </c>
    </row>
    <row r="81" spans="1:9" s="45" customFormat="1" ht="37.5" x14ac:dyDescent="0.3">
      <c r="A81" s="125">
        <v>8</v>
      </c>
      <c r="B81" s="72" t="s">
        <v>91</v>
      </c>
      <c r="C81" s="101" t="s">
        <v>161</v>
      </c>
      <c r="D81" s="94" t="s">
        <v>2</v>
      </c>
      <c r="E81" s="88">
        <v>719.6</v>
      </c>
      <c r="F81" s="78">
        <v>200</v>
      </c>
      <c r="G81" s="88">
        <f t="shared" si="0"/>
        <v>143920</v>
      </c>
      <c r="H81" s="115" t="s">
        <v>184</v>
      </c>
      <c r="I81" s="111" t="s">
        <v>107</v>
      </c>
    </row>
    <row r="82" spans="1:9" s="45" customFormat="1" ht="37.5" x14ac:dyDescent="0.3">
      <c r="A82" s="125">
        <v>10</v>
      </c>
      <c r="B82" s="98" t="s">
        <v>120</v>
      </c>
      <c r="C82" s="75" t="s">
        <v>162</v>
      </c>
      <c r="D82" s="94" t="s">
        <v>8</v>
      </c>
      <c r="E82" s="88">
        <v>2050</v>
      </c>
      <c r="F82" s="78">
        <v>500</v>
      </c>
      <c r="G82" s="88">
        <f t="shared" si="0"/>
        <v>1025000</v>
      </c>
      <c r="H82" s="115" t="s">
        <v>184</v>
      </c>
      <c r="I82" s="111" t="s">
        <v>107</v>
      </c>
    </row>
    <row r="83" spans="1:9" s="45" customFormat="1" ht="37.5" x14ac:dyDescent="0.3">
      <c r="A83" s="125">
        <v>12</v>
      </c>
      <c r="B83" s="72" t="s">
        <v>122</v>
      </c>
      <c r="C83" s="101" t="s">
        <v>164</v>
      </c>
      <c r="D83" s="94" t="s">
        <v>1</v>
      </c>
      <c r="E83" s="88">
        <v>148.9</v>
      </c>
      <c r="F83" s="78">
        <v>7500</v>
      </c>
      <c r="G83" s="88">
        <f t="shared" si="0"/>
        <v>1116750</v>
      </c>
      <c r="H83" s="115" t="s">
        <v>184</v>
      </c>
      <c r="I83" s="111" t="s">
        <v>107</v>
      </c>
    </row>
    <row r="84" spans="1:9" s="45" customFormat="1" ht="37.5" x14ac:dyDescent="0.3">
      <c r="A84" s="125">
        <v>13</v>
      </c>
      <c r="B84" s="72" t="s">
        <v>93</v>
      </c>
      <c r="C84" s="101" t="s">
        <v>165</v>
      </c>
      <c r="D84" s="94" t="s">
        <v>1</v>
      </c>
      <c r="E84" s="88">
        <v>257.3</v>
      </c>
      <c r="F84" s="78">
        <v>100</v>
      </c>
      <c r="G84" s="88">
        <f t="shared" si="0"/>
        <v>25730</v>
      </c>
      <c r="H84" s="115" t="s">
        <v>184</v>
      </c>
      <c r="I84" s="111" t="s">
        <v>107</v>
      </c>
    </row>
    <row r="85" spans="1:9" s="45" customFormat="1" ht="37.5" x14ac:dyDescent="0.3">
      <c r="A85" s="125">
        <v>14</v>
      </c>
      <c r="B85" s="98" t="s">
        <v>123</v>
      </c>
      <c r="C85" s="75" t="s">
        <v>166</v>
      </c>
      <c r="D85" s="94" t="s">
        <v>8</v>
      </c>
      <c r="E85" s="88">
        <v>1018.45</v>
      </c>
      <c r="F85" s="79">
        <v>20</v>
      </c>
      <c r="G85" s="88">
        <f t="shared" si="0"/>
        <v>20369</v>
      </c>
      <c r="H85" s="115" t="s">
        <v>184</v>
      </c>
      <c r="I85" s="111" t="s">
        <v>107</v>
      </c>
    </row>
    <row r="86" spans="1:9" s="45" customFormat="1" ht="37.5" x14ac:dyDescent="0.3">
      <c r="A86" s="125">
        <v>15</v>
      </c>
      <c r="B86" s="72" t="s">
        <v>124</v>
      </c>
      <c r="C86" s="101" t="s">
        <v>167</v>
      </c>
      <c r="D86" s="94" t="s">
        <v>4</v>
      </c>
      <c r="E86" s="88">
        <v>1217.6500000000001</v>
      </c>
      <c r="F86" s="78">
        <v>100</v>
      </c>
      <c r="G86" s="88">
        <f t="shared" si="0"/>
        <v>121765.00000000001</v>
      </c>
      <c r="H86" s="115" t="s">
        <v>184</v>
      </c>
      <c r="I86" s="111" t="s">
        <v>107</v>
      </c>
    </row>
    <row r="87" spans="1:9" s="45" customFormat="1" ht="37.5" x14ac:dyDescent="0.3">
      <c r="A87" s="125">
        <v>16</v>
      </c>
      <c r="B87" s="72" t="s">
        <v>125</v>
      </c>
      <c r="C87" s="101" t="s">
        <v>41</v>
      </c>
      <c r="D87" s="94" t="s">
        <v>1</v>
      </c>
      <c r="E87" s="88">
        <v>453.95</v>
      </c>
      <c r="F87" s="78">
        <v>250</v>
      </c>
      <c r="G87" s="88">
        <f t="shared" si="0"/>
        <v>113487.5</v>
      </c>
      <c r="H87" s="115" t="s">
        <v>184</v>
      </c>
      <c r="I87" s="111" t="s">
        <v>107</v>
      </c>
    </row>
    <row r="88" spans="1:9" s="45" customFormat="1" ht="37.5" x14ac:dyDescent="0.3">
      <c r="A88" s="125">
        <v>19</v>
      </c>
      <c r="B88" s="72" t="s">
        <v>128</v>
      </c>
      <c r="C88" s="101" t="s">
        <v>169</v>
      </c>
      <c r="D88" s="94" t="s">
        <v>1</v>
      </c>
      <c r="E88" s="88">
        <v>1110.94</v>
      </c>
      <c r="F88" s="78">
        <v>50</v>
      </c>
      <c r="G88" s="88">
        <f t="shared" si="0"/>
        <v>55547</v>
      </c>
      <c r="H88" s="115" t="s">
        <v>184</v>
      </c>
      <c r="I88" s="111" t="s">
        <v>107</v>
      </c>
    </row>
    <row r="89" spans="1:9" s="45" customFormat="1" ht="37.5" x14ac:dyDescent="0.3">
      <c r="A89" s="125">
        <v>20</v>
      </c>
      <c r="B89" s="72" t="s">
        <v>129</v>
      </c>
      <c r="C89" s="101" t="s">
        <v>170</v>
      </c>
      <c r="D89" s="94" t="s">
        <v>1</v>
      </c>
      <c r="E89" s="88">
        <v>4374</v>
      </c>
      <c r="F89" s="78">
        <v>50</v>
      </c>
      <c r="G89" s="88">
        <f t="shared" si="0"/>
        <v>218700</v>
      </c>
      <c r="H89" s="115" t="s">
        <v>184</v>
      </c>
      <c r="I89" s="111" t="s">
        <v>107</v>
      </c>
    </row>
    <row r="90" spans="1:9" s="45" customFormat="1" ht="37.5" x14ac:dyDescent="0.3">
      <c r="A90" s="125">
        <v>21</v>
      </c>
      <c r="B90" s="72" t="s">
        <v>130</v>
      </c>
      <c r="C90" s="101" t="s">
        <v>92</v>
      </c>
      <c r="D90" s="94" t="s">
        <v>2</v>
      </c>
      <c r="E90" s="88">
        <v>918.2</v>
      </c>
      <c r="F90" s="78">
        <v>300</v>
      </c>
      <c r="G90" s="88">
        <f t="shared" si="0"/>
        <v>275460</v>
      </c>
      <c r="H90" s="115" t="s">
        <v>184</v>
      </c>
      <c r="I90" s="111" t="s">
        <v>107</v>
      </c>
    </row>
    <row r="91" spans="1:9" s="45" customFormat="1" ht="37.5" x14ac:dyDescent="0.3">
      <c r="A91" s="125">
        <v>22</v>
      </c>
      <c r="B91" s="98" t="s">
        <v>131</v>
      </c>
      <c r="C91" s="75" t="s">
        <v>171</v>
      </c>
      <c r="D91" s="94" t="s">
        <v>8</v>
      </c>
      <c r="E91" s="88">
        <v>1944.47</v>
      </c>
      <c r="F91" s="78">
        <v>100</v>
      </c>
      <c r="G91" s="88">
        <f t="shared" si="0"/>
        <v>194447</v>
      </c>
      <c r="H91" s="115" t="s">
        <v>184</v>
      </c>
      <c r="I91" s="111" t="s">
        <v>107</v>
      </c>
    </row>
    <row r="92" spans="1:9" s="45" customFormat="1" ht="37.5" x14ac:dyDescent="0.3">
      <c r="A92" s="125">
        <v>23</v>
      </c>
      <c r="B92" s="98" t="s">
        <v>132</v>
      </c>
      <c r="C92" s="75" t="s">
        <v>172</v>
      </c>
      <c r="D92" s="75" t="s">
        <v>2</v>
      </c>
      <c r="E92" s="88">
        <v>450.3</v>
      </c>
      <c r="F92" s="78">
        <v>5</v>
      </c>
      <c r="G92" s="88">
        <f t="shared" si="0"/>
        <v>2251.5</v>
      </c>
      <c r="H92" s="115" t="s">
        <v>184</v>
      </c>
      <c r="I92" s="111" t="s">
        <v>107</v>
      </c>
    </row>
    <row r="93" spans="1:9" hidden="1" x14ac:dyDescent="0.25">
      <c r="A93" s="12" t="e">
        <f>#REF!+1</f>
        <v>#REF!</v>
      </c>
      <c r="B93" s="13" t="s">
        <v>34</v>
      </c>
      <c r="C93" s="14"/>
      <c r="D93" s="15" t="s">
        <v>1</v>
      </c>
      <c r="E93" s="19">
        <v>106.74</v>
      </c>
      <c r="F93" s="17">
        <v>600</v>
      </c>
      <c r="G93" s="18">
        <v>1663710</v>
      </c>
      <c r="H93" s="17">
        <v>100</v>
      </c>
      <c r="I93" s="18">
        <v>277285</v>
      </c>
    </row>
    <row r="94" spans="1:9" ht="30" hidden="1" x14ac:dyDescent="0.25">
      <c r="A94" s="12" t="e">
        <f>A93+1</f>
        <v>#REF!</v>
      </c>
      <c r="B94" s="13" t="s">
        <v>35</v>
      </c>
      <c r="C94" s="14"/>
      <c r="D94" s="15" t="s">
        <v>1</v>
      </c>
      <c r="E94" s="16">
        <v>119.4</v>
      </c>
      <c r="F94" s="17"/>
      <c r="G94" s="18"/>
      <c r="H94" s="17"/>
      <c r="I94" s="18"/>
    </row>
    <row r="95" spans="1:9" hidden="1" x14ac:dyDescent="0.25">
      <c r="A95" s="12" t="e">
        <f>#REF!+1</f>
        <v>#REF!</v>
      </c>
      <c r="B95" s="13" t="s">
        <v>36</v>
      </c>
      <c r="C95" s="14"/>
      <c r="D95" s="15" t="s">
        <v>1</v>
      </c>
      <c r="E95" s="19">
        <v>1000</v>
      </c>
      <c r="F95" s="25"/>
      <c r="G95" s="18"/>
      <c r="H95" s="25"/>
      <c r="I95" s="18"/>
    </row>
    <row r="96" spans="1:9" ht="30" hidden="1" x14ac:dyDescent="0.25">
      <c r="A96" s="12" t="e">
        <f>#REF!+1</f>
        <v>#REF!</v>
      </c>
      <c r="B96" s="13" t="s">
        <v>37</v>
      </c>
      <c r="C96" s="14"/>
      <c r="D96" s="15" t="s">
        <v>4</v>
      </c>
      <c r="E96" s="16">
        <v>4876.8</v>
      </c>
      <c r="F96" s="17"/>
      <c r="G96" s="18">
        <v>0</v>
      </c>
      <c r="H96" s="17"/>
      <c r="I96" s="18">
        <v>0</v>
      </c>
    </row>
    <row r="97" spans="1:13" ht="32.25" hidden="1" customHeight="1" x14ac:dyDescent="0.25">
      <c r="A97" s="12" t="e">
        <f>#REF!+1</f>
        <v>#REF!</v>
      </c>
      <c r="B97" s="13" t="s">
        <v>38</v>
      </c>
      <c r="C97" s="14"/>
      <c r="D97" s="15" t="s">
        <v>1</v>
      </c>
      <c r="E97" s="16">
        <v>415</v>
      </c>
      <c r="F97" s="17"/>
      <c r="G97" s="18">
        <v>0</v>
      </c>
      <c r="H97" s="17"/>
      <c r="I97" s="18">
        <v>0</v>
      </c>
    </row>
    <row r="98" spans="1:13" ht="19.5" hidden="1" customHeight="1" x14ac:dyDescent="0.25">
      <c r="A98" s="12" t="e">
        <f>#REF!+1</f>
        <v>#REF!</v>
      </c>
      <c r="B98" s="13" t="s">
        <v>40</v>
      </c>
      <c r="C98" s="14"/>
      <c r="D98" s="15" t="s">
        <v>1</v>
      </c>
      <c r="E98" s="16">
        <v>170</v>
      </c>
      <c r="F98" s="17"/>
      <c r="G98" s="18">
        <v>0</v>
      </c>
      <c r="H98" s="17"/>
      <c r="I98" s="18">
        <v>0</v>
      </c>
    </row>
    <row r="99" spans="1:13" hidden="1" x14ac:dyDescent="0.25">
      <c r="A99" s="12" t="e">
        <f>#REF!+1</f>
        <v>#REF!</v>
      </c>
      <c r="B99" s="13" t="s">
        <v>42</v>
      </c>
      <c r="C99" s="14"/>
      <c r="D99" s="15" t="s">
        <v>1</v>
      </c>
      <c r="E99" s="16">
        <v>6340</v>
      </c>
      <c r="F99" s="17"/>
      <c r="G99" s="18">
        <v>0</v>
      </c>
      <c r="H99" s="17"/>
      <c r="I99" s="18">
        <v>0</v>
      </c>
    </row>
    <row r="100" spans="1:13" ht="30" hidden="1" x14ac:dyDescent="0.25">
      <c r="A100" s="12" t="e">
        <f>A99+1</f>
        <v>#REF!</v>
      </c>
      <c r="B100" s="13" t="s">
        <v>43</v>
      </c>
      <c r="C100" s="14"/>
      <c r="D100" s="15" t="s">
        <v>1</v>
      </c>
      <c r="E100" s="16">
        <v>300</v>
      </c>
      <c r="F100" s="17"/>
      <c r="G100" s="18">
        <v>0</v>
      </c>
      <c r="H100" s="17"/>
      <c r="I100" s="18">
        <v>0</v>
      </c>
    </row>
    <row r="101" spans="1:13" hidden="1" x14ac:dyDescent="0.25">
      <c r="A101" s="12" t="e">
        <f>#REF!+1</f>
        <v>#REF!</v>
      </c>
      <c r="B101" s="13" t="s">
        <v>9</v>
      </c>
      <c r="C101" s="14"/>
      <c r="D101" s="15" t="s">
        <v>1</v>
      </c>
      <c r="E101" s="16">
        <v>69</v>
      </c>
      <c r="F101" s="17"/>
      <c r="G101" s="18">
        <v>0</v>
      </c>
      <c r="H101" s="17"/>
      <c r="I101" s="18">
        <v>0</v>
      </c>
      <c r="K101" s="20"/>
      <c r="L101" s="20"/>
      <c r="M101" s="20"/>
    </row>
    <row r="102" spans="1:13" ht="30" hidden="1" x14ac:dyDescent="0.25">
      <c r="A102" s="12" t="e">
        <f>#REF!+1</f>
        <v>#REF!</v>
      </c>
      <c r="B102" s="13" t="s">
        <v>45</v>
      </c>
      <c r="C102" s="14"/>
      <c r="D102" s="15" t="s">
        <v>46</v>
      </c>
      <c r="E102" s="19">
        <v>500</v>
      </c>
      <c r="F102" s="17"/>
      <c r="G102" s="18">
        <v>0</v>
      </c>
      <c r="H102" s="17"/>
      <c r="I102" s="18">
        <v>0</v>
      </c>
      <c r="K102" s="20"/>
      <c r="L102" s="20"/>
      <c r="M102" s="20"/>
    </row>
    <row r="103" spans="1:13" hidden="1" x14ac:dyDescent="0.25">
      <c r="A103" s="12" t="e">
        <f>#REF!+1</f>
        <v>#REF!</v>
      </c>
      <c r="B103" s="13" t="s">
        <v>47</v>
      </c>
      <c r="C103" s="14"/>
      <c r="D103" s="15" t="s">
        <v>1</v>
      </c>
      <c r="E103" s="19">
        <v>3020</v>
      </c>
      <c r="F103" s="17"/>
      <c r="G103" s="18">
        <v>0</v>
      </c>
      <c r="H103" s="17"/>
      <c r="I103" s="18">
        <v>0</v>
      </c>
    </row>
    <row r="104" spans="1:13" ht="30" hidden="1" x14ac:dyDescent="0.25">
      <c r="A104" s="12" t="e">
        <f>#REF!+1</f>
        <v>#REF!</v>
      </c>
      <c r="B104" s="13" t="s">
        <v>48</v>
      </c>
      <c r="C104" s="14"/>
      <c r="D104" s="15" t="s">
        <v>1</v>
      </c>
      <c r="E104" s="16">
        <v>92.3</v>
      </c>
      <c r="F104" s="17"/>
      <c r="G104" s="18">
        <v>0</v>
      </c>
      <c r="H104" s="17"/>
      <c r="I104" s="18">
        <v>0</v>
      </c>
      <c r="K104" s="20"/>
      <c r="L104" s="20"/>
      <c r="M104" s="20"/>
    </row>
    <row r="105" spans="1:13" ht="18.75" hidden="1" customHeight="1" x14ac:dyDescent="0.25">
      <c r="A105" s="12" t="e">
        <f>#REF!+1</f>
        <v>#REF!</v>
      </c>
      <c r="B105" s="13" t="s">
        <v>49</v>
      </c>
      <c r="C105" s="14"/>
      <c r="D105" s="15" t="s">
        <v>1</v>
      </c>
      <c r="E105" s="16">
        <v>1870.91</v>
      </c>
      <c r="F105" s="17"/>
      <c r="G105" s="18">
        <v>0</v>
      </c>
      <c r="H105" s="17"/>
      <c r="I105" s="18">
        <v>0</v>
      </c>
      <c r="K105" s="20"/>
      <c r="L105" s="20"/>
      <c r="M105" s="20"/>
    </row>
    <row r="106" spans="1:13" ht="30" hidden="1" x14ac:dyDescent="0.25">
      <c r="A106" s="12" t="e">
        <f>#REF!+1</f>
        <v>#REF!</v>
      </c>
      <c r="B106" s="13" t="s">
        <v>50</v>
      </c>
      <c r="C106" s="14"/>
      <c r="D106" s="15" t="s">
        <v>1</v>
      </c>
      <c r="E106" s="16">
        <v>200</v>
      </c>
      <c r="F106" s="17"/>
      <c r="G106" s="18">
        <v>0</v>
      </c>
      <c r="H106" s="17"/>
      <c r="I106" s="18">
        <v>0</v>
      </c>
      <c r="K106" s="20"/>
      <c r="L106" s="20"/>
      <c r="M106" s="20"/>
    </row>
    <row r="107" spans="1:13" ht="30" hidden="1" x14ac:dyDescent="0.25">
      <c r="A107" s="12" t="e">
        <f>#REF!+1</f>
        <v>#REF!</v>
      </c>
      <c r="B107" s="13" t="s">
        <v>51</v>
      </c>
      <c r="C107" s="13"/>
      <c r="D107" s="15" t="s">
        <v>1</v>
      </c>
      <c r="E107" s="16">
        <v>196.9</v>
      </c>
      <c r="F107" s="17"/>
      <c r="G107" s="18">
        <v>0</v>
      </c>
      <c r="H107" s="17"/>
      <c r="I107" s="18">
        <v>0</v>
      </c>
    </row>
    <row r="108" spans="1:13" s="5" customFormat="1" hidden="1" x14ac:dyDescent="0.25">
      <c r="A108" s="12" t="e">
        <f>#REF!+1</f>
        <v>#REF!</v>
      </c>
      <c r="B108" s="26" t="s">
        <v>52</v>
      </c>
      <c r="C108" s="14"/>
      <c r="D108" s="15" t="s">
        <v>18</v>
      </c>
      <c r="E108" s="19">
        <v>28.48</v>
      </c>
      <c r="F108" s="17"/>
      <c r="G108" s="18">
        <v>0</v>
      </c>
      <c r="H108" s="17"/>
      <c r="I108" s="18">
        <v>0</v>
      </c>
    </row>
    <row r="109" spans="1:13" s="5" customFormat="1" ht="19.5" hidden="1" customHeight="1" x14ac:dyDescent="0.25">
      <c r="A109" s="12" t="e">
        <f>#REF!+1</f>
        <v>#REF!</v>
      </c>
      <c r="B109" s="26" t="s">
        <v>53</v>
      </c>
      <c r="C109" s="14"/>
      <c r="D109" s="15" t="s">
        <v>54</v>
      </c>
      <c r="E109" s="19">
        <v>3500</v>
      </c>
      <c r="F109" s="17"/>
      <c r="G109" s="18">
        <v>0</v>
      </c>
      <c r="H109" s="17"/>
      <c r="I109" s="18">
        <v>0</v>
      </c>
    </row>
    <row r="110" spans="1:13" s="5" customFormat="1" hidden="1" x14ac:dyDescent="0.25">
      <c r="A110" s="12" t="e">
        <f>A109+1</f>
        <v>#REF!</v>
      </c>
      <c r="B110" s="26" t="s">
        <v>55</v>
      </c>
      <c r="C110" s="14"/>
      <c r="D110" s="15" t="s">
        <v>1</v>
      </c>
      <c r="E110" s="19">
        <v>3500</v>
      </c>
      <c r="F110" s="17"/>
      <c r="G110" s="18">
        <v>0</v>
      </c>
      <c r="H110" s="17"/>
      <c r="I110" s="18">
        <v>0</v>
      </c>
    </row>
    <row r="111" spans="1:13" s="5" customFormat="1" hidden="1" x14ac:dyDescent="0.25">
      <c r="A111" s="12" t="e">
        <f>A110+1</f>
        <v>#REF!</v>
      </c>
      <c r="B111" s="26" t="s">
        <v>56</v>
      </c>
      <c r="C111" s="14"/>
      <c r="D111" s="15" t="s">
        <v>1</v>
      </c>
      <c r="E111" s="19">
        <v>3500</v>
      </c>
      <c r="F111" s="17"/>
      <c r="G111" s="18">
        <v>0</v>
      </c>
      <c r="H111" s="17"/>
      <c r="I111" s="18">
        <v>0</v>
      </c>
    </row>
    <row r="112" spans="1:13" s="5" customFormat="1" ht="30" hidden="1" x14ac:dyDescent="0.25">
      <c r="A112" s="12" t="e">
        <f>A111+1</f>
        <v>#REF!</v>
      </c>
      <c r="B112" s="26" t="s">
        <v>57</v>
      </c>
      <c r="C112" s="14"/>
      <c r="D112" s="15" t="s">
        <v>1</v>
      </c>
      <c r="E112" s="19"/>
      <c r="F112" s="17"/>
      <c r="G112" s="18">
        <v>0</v>
      </c>
      <c r="H112" s="17"/>
      <c r="I112" s="18">
        <v>0</v>
      </c>
    </row>
    <row r="113" spans="1:13" ht="30" hidden="1" x14ac:dyDescent="0.25">
      <c r="A113" s="12" t="e">
        <f>#REF!+1</f>
        <v>#REF!</v>
      </c>
      <c r="B113" s="28" t="s">
        <v>59</v>
      </c>
      <c r="C113" s="28"/>
      <c r="D113" s="29" t="s">
        <v>18</v>
      </c>
      <c r="E113" s="19">
        <v>434</v>
      </c>
      <c r="F113" s="17"/>
      <c r="G113" s="18">
        <v>0</v>
      </c>
      <c r="H113" s="17"/>
      <c r="I113" s="18">
        <v>0</v>
      </c>
      <c r="K113" s="20"/>
      <c r="L113" s="20"/>
      <c r="M113" s="20"/>
    </row>
    <row r="114" spans="1:13" hidden="1" x14ac:dyDescent="0.25">
      <c r="A114" s="12" t="e">
        <f>#REF!+1</f>
        <v>#REF!</v>
      </c>
      <c r="B114" s="28" t="s">
        <v>60</v>
      </c>
      <c r="C114" s="28"/>
      <c r="D114" s="30" t="s">
        <v>39</v>
      </c>
      <c r="E114" s="19">
        <v>7702</v>
      </c>
      <c r="F114" s="17"/>
      <c r="G114" s="18">
        <v>0</v>
      </c>
      <c r="H114" s="17"/>
      <c r="I114" s="18">
        <v>0</v>
      </c>
      <c r="K114" s="20"/>
      <c r="L114" s="20"/>
      <c r="M114" s="20"/>
    </row>
    <row r="115" spans="1:13" ht="18.75" hidden="1" x14ac:dyDescent="0.25">
      <c r="A115" s="71">
        <v>2</v>
      </c>
      <c r="B115" s="68" t="s">
        <v>133</v>
      </c>
      <c r="C115" s="28"/>
      <c r="D115" s="30" t="s">
        <v>39</v>
      </c>
      <c r="E115" s="19">
        <v>7607</v>
      </c>
      <c r="F115" s="17"/>
      <c r="G115" s="18">
        <v>0</v>
      </c>
      <c r="H115" s="17"/>
      <c r="I115" s="18">
        <v>0</v>
      </c>
      <c r="K115" s="20"/>
      <c r="L115" s="20"/>
      <c r="M115" s="20"/>
    </row>
    <row r="116" spans="1:13" ht="37.5" hidden="1" x14ac:dyDescent="0.25">
      <c r="A116" s="71">
        <v>3</v>
      </c>
      <c r="B116" s="68" t="s">
        <v>134</v>
      </c>
      <c r="C116" s="28"/>
      <c r="D116" s="30" t="s">
        <v>62</v>
      </c>
      <c r="E116" s="19">
        <v>5000</v>
      </c>
      <c r="F116" s="17">
        <v>100</v>
      </c>
      <c r="G116" s="18">
        <v>523700</v>
      </c>
      <c r="H116" s="17">
        <v>50</v>
      </c>
      <c r="I116" s="18">
        <v>261850</v>
      </c>
      <c r="K116" s="20"/>
      <c r="L116" s="20"/>
      <c r="M116" s="20"/>
    </row>
    <row r="117" spans="1:13" ht="18.75" hidden="1" x14ac:dyDescent="0.25">
      <c r="A117" s="71">
        <f t="shared" ref="A117" si="1">A116+1</f>
        <v>4</v>
      </c>
      <c r="B117" s="68" t="s">
        <v>135</v>
      </c>
      <c r="C117" s="28"/>
      <c r="D117" s="30" t="s">
        <v>62</v>
      </c>
      <c r="E117" s="19">
        <v>100</v>
      </c>
      <c r="F117" s="17" t="e">
        <f>#REF!+H117</f>
        <v>#REF!</v>
      </c>
      <c r="G117" s="23">
        <v>21380536.68</v>
      </c>
      <c r="H117" s="23"/>
      <c r="I117" s="23">
        <v>8375187.9000000004</v>
      </c>
      <c r="K117" s="20"/>
      <c r="L117" s="20"/>
      <c r="M117" s="20"/>
    </row>
    <row r="118" spans="1:13" hidden="1" x14ac:dyDescent="0.25">
      <c r="A118" s="31">
        <f t="shared" ref="A118:A138" si="2">A117+1</f>
        <v>5</v>
      </c>
      <c r="B118" s="28" t="s">
        <v>64</v>
      </c>
      <c r="C118" s="28"/>
      <c r="D118" s="30" t="s">
        <v>62</v>
      </c>
      <c r="E118" s="19">
        <v>4000</v>
      </c>
      <c r="F118" s="17" t="e">
        <f>#REF!+H118</f>
        <v>#REF!</v>
      </c>
      <c r="G118" s="18" t="e">
        <f t="shared" ref="G118:G138" si="3">F118*E118</f>
        <v>#REF!</v>
      </c>
      <c r="H118" s="17" t="e">
        <f>#REF!+#REF!+#REF!</f>
        <v>#REF!</v>
      </c>
      <c r="I118" s="18" t="e">
        <f t="shared" ref="I118:I141" si="4">H118*E118</f>
        <v>#REF!</v>
      </c>
    </row>
    <row r="119" spans="1:13" hidden="1" x14ac:dyDescent="0.25">
      <c r="A119" s="31">
        <f t="shared" si="2"/>
        <v>6</v>
      </c>
      <c r="B119" s="27" t="s">
        <v>65</v>
      </c>
      <c r="C119" s="27"/>
      <c r="D119" s="29" t="s">
        <v>63</v>
      </c>
      <c r="E119" s="19">
        <v>200</v>
      </c>
      <c r="F119" s="17" t="e">
        <f>#REF!+H119</f>
        <v>#REF!</v>
      </c>
      <c r="G119" s="18" t="e">
        <f t="shared" si="3"/>
        <v>#REF!</v>
      </c>
      <c r="H119" s="17" t="e">
        <f>#REF!+#REF!+#REF!</f>
        <v>#REF!</v>
      </c>
      <c r="I119" s="18" t="e">
        <f t="shared" si="4"/>
        <v>#REF!</v>
      </c>
      <c r="K119" s="20"/>
      <c r="L119" s="20"/>
      <c r="M119" s="20"/>
    </row>
    <row r="120" spans="1:13" ht="30" hidden="1" x14ac:dyDescent="0.25">
      <c r="A120" s="31">
        <f t="shared" si="2"/>
        <v>7</v>
      </c>
      <c r="B120" s="27" t="s">
        <v>66</v>
      </c>
      <c r="C120" s="27"/>
      <c r="D120" s="29" t="s">
        <v>62</v>
      </c>
      <c r="E120" s="19">
        <v>1900</v>
      </c>
      <c r="F120" s="17" t="e">
        <f>#REF!+H120</f>
        <v>#REF!</v>
      </c>
      <c r="G120" s="18" t="e">
        <f t="shared" si="3"/>
        <v>#REF!</v>
      </c>
      <c r="H120" s="17" t="e">
        <f>#REF!+#REF!+#REF!</f>
        <v>#REF!</v>
      </c>
      <c r="I120" s="18" t="e">
        <f t="shared" si="4"/>
        <v>#REF!</v>
      </c>
      <c r="K120" s="20"/>
      <c r="L120" s="20"/>
      <c r="M120" s="20"/>
    </row>
    <row r="121" spans="1:13" s="32" customFormat="1" hidden="1" x14ac:dyDescent="0.25">
      <c r="A121" s="31" t="e">
        <f>#REF!+1</f>
        <v>#REF!</v>
      </c>
      <c r="B121" s="27" t="s">
        <v>67</v>
      </c>
      <c r="C121" s="27"/>
      <c r="D121" s="29" t="s">
        <v>62</v>
      </c>
      <c r="E121" s="16">
        <v>33.14</v>
      </c>
      <c r="F121" s="17" t="e">
        <f>#REF!+H121</f>
        <v>#REF!</v>
      </c>
      <c r="G121" s="18" t="e">
        <f t="shared" si="3"/>
        <v>#REF!</v>
      </c>
      <c r="H121" s="17" t="e">
        <f>#REF!+#REF!+#REF!</f>
        <v>#REF!</v>
      </c>
      <c r="I121" s="18" t="e">
        <f t="shared" si="4"/>
        <v>#REF!</v>
      </c>
      <c r="J121" s="24"/>
      <c r="K121" s="24"/>
      <c r="L121" s="24"/>
      <c r="M121" s="24"/>
    </row>
    <row r="122" spans="1:13" s="32" customFormat="1" ht="60" hidden="1" x14ac:dyDescent="0.25">
      <c r="A122" s="31" t="e">
        <f t="shared" si="2"/>
        <v>#REF!</v>
      </c>
      <c r="B122" s="27" t="s">
        <v>68</v>
      </c>
      <c r="C122" s="27"/>
      <c r="D122" s="29" t="s">
        <v>62</v>
      </c>
      <c r="E122" s="16">
        <v>17.7</v>
      </c>
      <c r="F122" s="17" t="e">
        <f>#REF!+H122</f>
        <v>#REF!</v>
      </c>
      <c r="G122" s="18" t="e">
        <f t="shared" si="3"/>
        <v>#REF!</v>
      </c>
      <c r="H122" s="17" t="e">
        <f>#REF!+#REF!+#REF!</f>
        <v>#REF!</v>
      </c>
      <c r="I122" s="18" t="e">
        <f t="shared" si="4"/>
        <v>#REF!</v>
      </c>
      <c r="J122" s="24"/>
      <c r="K122" s="24"/>
      <c r="L122" s="24"/>
      <c r="M122" s="24"/>
    </row>
    <row r="123" spans="1:13" ht="30" hidden="1" x14ac:dyDescent="0.25">
      <c r="A123" s="31" t="e">
        <f t="shared" si="2"/>
        <v>#REF!</v>
      </c>
      <c r="B123" s="27" t="s">
        <v>69</v>
      </c>
      <c r="C123" s="27"/>
      <c r="D123" s="29" t="s">
        <v>63</v>
      </c>
      <c r="E123" s="19">
        <v>6000</v>
      </c>
      <c r="F123" s="17" t="e">
        <f>#REF!+H123</f>
        <v>#REF!</v>
      </c>
      <c r="G123" s="18" t="e">
        <f t="shared" si="3"/>
        <v>#REF!</v>
      </c>
      <c r="H123" s="17" t="e">
        <f>#REF!+#REF!+#REF!</f>
        <v>#REF!</v>
      </c>
      <c r="I123" s="18" t="e">
        <f t="shared" si="4"/>
        <v>#REF!</v>
      </c>
      <c r="K123" s="20"/>
      <c r="L123" s="20"/>
      <c r="M123" s="20"/>
    </row>
    <row r="124" spans="1:13" ht="30" hidden="1" x14ac:dyDescent="0.25">
      <c r="A124" s="31" t="e">
        <f>#REF!+1</f>
        <v>#REF!</v>
      </c>
      <c r="B124" s="28" t="s">
        <v>70</v>
      </c>
      <c r="C124" s="28"/>
      <c r="D124" s="33" t="s">
        <v>62</v>
      </c>
      <c r="E124" s="19">
        <v>300</v>
      </c>
      <c r="F124" s="17" t="e">
        <f>#REF!+H124</f>
        <v>#REF!</v>
      </c>
      <c r="G124" s="18" t="e">
        <f t="shared" si="3"/>
        <v>#REF!</v>
      </c>
      <c r="H124" s="17" t="e">
        <f>#REF!+#REF!+#REF!</f>
        <v>#REF!</v>
      </c>
      <c r="I124" s="18" t="e">
        <f t="shared" si="4"/>
        <v>#REF!</v>
      </c>
    </row>
    <row r="125" spans="1:13" ht="30" hidden="1" x14ac:dyDescent="0.25">
      <c r="A125" s="31" t="e">
        <f t="shared" si="2"/>
        <v>#REF!</v>
      </c>
      <c r="B125" s="28" t="s">
        <v>71</v>
      </c>
      <c r="C125" s="28"/>
      <c r="D125" s="33" t="s">
        <v>62</v>
      </c>
      <c r="E125" s="19">
        <v>250</v>
      </c>
      <c r="F125" s="17" t="e">
        <f>#REF!+H125</f>
        <v>#REF!</v>
      </c>
      <c r="G125" s="18" t="e">
        <f t="shared" si="3"/>
        <v>#REF!</v>
      </c>
      <c r="H125" s="17" t="e">
        <f>#REF!+#REF!+#REF!</f>
        <v>#REF!</v>
      </c>
      <c r="I125" s="18" t="e">
        <f t="shared" si="4"/>
        <v>#REF!</v>
      </c>
      <c r="K125" s="20"/>
      <c r="L125" s="20"/>
      <c r="M125" s="20"/>
    </row>
    <row r="126" spans="1:13" ht="30" hidden="1" x14ac:dyDescent="0.25">
      <c r="A126" s="31" t="e">
        <f>#REF!+1</f>
        <v>#REF!</v>
      </c>
      <c r="B126" s="28" t="s">
        <v>72</v>
      </c>
      <c r="C126" s="28"/>
      <c r="D126" s="30" t="s">
        <v>62</v>
      </c>
      <c r="E126" s="19">
        <v>18000</v>
      </c>
      <c r="F126" s="17" t="e">
        <f>#REF!+H126</f>
        <v>#REF!</v>
      </c>
      <c r="G126" s="18" t="e">
        <f t="shared" si="3"/>
        <v>#REF!</v>
      </c>
      <c r="H126" s="17" t="e">
        <f>#REF!+#REF!+#REF!</f>
        <v>#REF!</v>
      </c>
      <c r="I126" s="18" t="e">
        <f t="shared" si="4"/>
        <v>#REF!</v>
      </c>
    </row>
    <row r="127" spans="1:13" hidden="1" x14ac:dyDescent="0.25">
      <c r="A127" s="31" t="e">
        <f>#REF!+1</f>
        <v>#REF!</v>
      </c>
      <c r="B127" s="28" t="s">
        <v>73</v>
      </c>
      <c r="C127" s="28"/>
      <c r="D127" s="33" t="s">
        <v>62</v>
      </c>
      <c r="E127" s="19">
        <v>25</v>
      </c>
      <c r="F127" s="17" t="e">
        <f>#REF!+H127</f>
        <v>#REF!</v>
      </c>
      <c r="G127" s="18" t="e">
        <f t="shared" si="3"/>
        <v>#REF!</v>
      </c>
      <c r="H127" s="17" t="e">
        <f>#REF!+#REF!+#REF!</f>
        <v>#REF!</v>
      </c>
      <c r="I127" s="18" t="e">
        <f t="shared" si="4"/>
        <v>#REF!</v>
      </c>
      <c r="K127" s="20"/>
      <c r="L127" s="20"/>
      <c r="M127" s="20"/>
    </row>
    <row r="128" spans="1:13" ht="30" hidden="1" x14ac:dyDescent="0.25">
      <c r="A128" s="31" t="e">
        <f t="shared" si="2"/>
        <v>#REF!</v>
      </c>
      <c r="B128" s="28" t="s">
        <v>74</v>
      </c>
      <c r="C128" s="28"/>
      <c r="D128" s="33" t="s">
        <v>62</v>
      </c>
      <c r="E128" s="16">
        <v>53.5</v>
      </c>
      <c r="F128" s="17" t="e">
        <f>#REF!+H128</f>
        <v>#REF!</v>
      </c>
      <c r="G128" s="18" t="e">
        <f t="shared" si="3"/>
        <v>#REF!</v>
      </c>
      <c r="H128" s="17" t="e">
        <f>#REF!+#REF!+#REF!</f>
        <v>#REF!</v>
      </c>
      <c r="I128" s="18" t="e">
        <f t="shared" si="4"/>
        <v>#REF!</v>
      </c>
      <c r="K128" s="20"/>
      <c r="L128" s="20"/>
      <c r="M128" s="20"/>
    </row>
    <row r="129" spans="1:13" ht="60" hidden="1" x14ac:dyDescent="0.25">
      <c r="A129" s="31" t="e">
        <f t="shared" si="2"/>
        <v>#REF!</v>
      </c>
      <c r="B129" s="28" t="s">
        <v>75</v>
      </c>
      <c r="C129" s="28"/>
      <c r="D129" s="33" t="s">
        <v>62</v>
      </c>
      <c r="E129" s="16">
        <v>63.13</v>
      </c>
      <c r="F129" s="17" t="e">
        <f>#REF!+H129</f>
        <v>#REF!</v>
      </c>
      <c r="G129" s="18" t="e">
        <f t="shared" si="3"/>
        <v>#REF!</v>
      </c>
      <c r="H129" s="17" t="e">
        <f>#REF!+#REF!+#REF!</f>
        <v>#REF!</v>
      </c>
      <c r="I129" s="18" t="e">
        <f t="shared" si="4"/>
        <v>#REF!</v>
      </c>
      <c r="K129" s="20"/>
      <c r="L129" s="20"/>
      <c r="M129" s="20"/>
    </row>
    <row r="130" spans="1:13" ht="30" hidden="1" x14ac:dyDescent="0.25">
      <c r="A130" s="31" t="e">
        <f t="shared" si="2"/>
        <v>#REF!</v>
      </c>
      <c r="B130" s="28" t="s">
        <v>76</v>
      </c>
      <c r="C130" s="28"/>
      <c r="D130" s="33" t="s">
        <v>62</v>
      </c>
      <c r="E130" s="16">
        <v>58.85</v>
      </c>
      <c r="F130" s="17" t="e">
        <f>#REF!+H130</f>
        <v>#REF!</v>
      </c>
      <c r="G130" s="18" t="e">
        <f t="shared" si="3"/>
        <v>#REF!</v>
      </c>
      <c r="H130" s="17" t="e">
        <f>#REF!+#REF!+#REF!</f>
        <v>#REF!</v>
      </c>
      <c r="I130" s="18" t="e">
        <f t="shared" si="4"/>
        <v>#REF!</v>
      </c>
      <c r="K130" s="20"/>
      <c r="L130" s="20"/>
      <c r="M130" s="20"/>
    </row>
    <row r="131" spans="1:13" ht="30" hidden="1" x14ac:dyDescent="0.25">
      <c r="A131" s="31" t="e">
        <f>#REF!+1</f>
        <v>#REF!</v>
      </c>
      <c r="B131" s="27" t="s">
        <v>77</v>
      </c>
      <c r="C131" s="27"/>
      <c r="D131" s="29" t="s">
        <v>61</v>
      </c>
      <c r="E131" s="19">
        <v>3000</v>
      </c>
      <c r="F131" s="17" t="e">
        <f>#REF!+H131</f>
        <v>#REF!</v>
      </c>
      <c r="G131" s="18" t="e">
        <f t="shared" si="3"/>
        <v>#REF!</v>
      </c>
      <c r="H131" s="17" t="e">
        <f>#REF!+#REF!+#REF!</f>
        <v>#REF!</v>
      </c>
      <c r="I131" s="18" t="e">
        <f t="shared" si="4"/>
        <v>#REF!</v>
      </c>
    </row>
    <row r="132" spans="1:13" ht="60" hidden="1" x14ac:dyDescent="0.25">
      <c r="A132" s="31" t="e">
        <f t="shared" si="2"/>
        <v>#REF!</v>
      </c>
      <c r="B132" s="27" t="s">
        <v>78</v>
      </c>
      <c r="C132" s="27"/>
      <c r="D132" s="29" t="s">
        <v>63</v>
      </c>
      <c r="E132" s="19">
        <v>1500</v>
      </c>
      <c r="F132" s="17" t="e">
        <f>#REF!+H132</f>
        <v>#REF!</v>
      </c>
      <c r="G132" s="18" t="e">
        <f t="shared" si="3"/>
        <v>#REF!</v>
      </c>
      <c r="H132" s="17" t="e">
        <f>#REF!+#REF!+#REF!</f>
        <v>#REF!</v>
      </c>
      <c r="I132" s="18" t="e">
        <f t="shared" si="4"/>
        <v>#REF!</v>
      </c>
      <c r="K132" s="20"/>
      <c r="L132" s="20"/>
      <c r="M132" s="20"/>
    </row>
    <row r="133" spans="1:13" hidden="1" x14ac:dyDescent="0.25">
      <c r="A133" s="31" t="e">
        <f t="shared" si="2"/>
        <v>#REF!</v>
      </c>
      <c r="B133" s="27" t="s">
        <v>79</v>
      </c>
      <c r="C133" s="27"/>
      <c r="D133" s="29" t="s">
        <v>62</v>
      </c>
      <c r="E133" s="19">
        <v>1000</v>
      </c>
      <c r="F133" s="17" t="e">
        <f>#REF!+H133</f>
        <v>#REF!</v>
      </c>
      <c r="G133" s="18" t="e">
        <f t="shared" si="3"/>
        <v>#REF!</v>
      </c>
      <c r="H133" s="17" t="e">
        <f>#REF!+#REF!+#REF!</f>
        <v>#REF!</v>
      </c>
      <c r="I133" s="18" t="e">
        <f t="shared" si="4"/>
        <v>#REF!</v>
      </c>
      <c r="K133" s="20"/>
      <c r="L133" s="20"/>
      <c r="M133" s="20"/>
    </row>
    <row r="134" spans="1:13" ht="45" hidden="1" x14ac:dyDescent="0.25">
      <c r="A134" s="31" t="e">
        <f>#REF!+1</f>
        <v>#REF!</v>
      </c>
      <c r="B134" s="28" t="s">
        <v>80</v>
      </c>
      <c r="C134" s="28"/>
      <c r="D134" s="30" t="s">
        <v>62</v>
      </c>
      <c r="E134" s="19">
        <v>2800</v>
      </c>
      <c r="F134" s="17" t="e">
        <f>#REF!+H134</f>
        <v>#REF!</v>
      </c>
      <c r="G134" s="18" t="e">
        <f t="shared" si="3"/>
        <v>#REF!</v>
      </c>
      <c r="H134" s="17" t="e">
        <f>#REF!+#REF!+#REF!</f>
        <v>#REF!</v>
      </c>
      <c r="I134" s="18" t="e">
        <f t="shared" si="4"/>
        <v>#REF!</v>
      </c>
    </row>
    <row r="135" spans="1:13" ht="45" hidden="1" x14ac:dyDescent="0.25">
      <c r="A135" s="31" t="e">
        <f t="shared" si="2"/>
        <v>#REF!</v>
      </c>
      <c r="B135" s="28" t="s">
        <v>81</v>
      </c>
      <c r="C135" s="28"/>
      <c r="D135" s="30" t="s">
        <v>62</v>
      </c>
      <c r="E135" s="19">
        <v>3100</v>
      </c>
      <c r="F135" s="17" t="e">
        <f>#REF!+H135</f>
        <v>#REF!</v>
      </c>
      <c r="G135" s="18" t="e">
        <f t="shared" si="3"/>
        <v>#REF!</v>
      </c>
      <c r="H135" s="17" t="e">
        <f>#REF!+#REF!+#REF!</f>
        <v>#REF!</v>
      </c>
      <c r="I135" s="18" t="e">
        <f t="shared" si="4"/>
        <v>#REF!</v>
      </c>
    </row>
    <row r="136" spans="1:13" ht="30" hidden="1" x14ac:dyDescent="0.25">
      <c r="A136" s="31" t="e">
        <f>#REF!+1</f>
        <v>#REF!</v>
      </c>
      <c r="B136" s="27" t="s">
        <v>82</v>
      </c>
      <c r="C136" s="27"/>
      <c r="D136" s="29" t="s">
        <v>63</v>
      </c>
      <c r="E136" s="19">
        <v>2000</v>
      </c>
      <c r="F136" s="17" t="e">
        <f>#REF!+H136</f>
        <v>#REF!</v>
      </c>
      <c r="G136" s="18" t="e">
        <f t="shared" si="3"/>
        <v>#REF!</v>
      </c>
      <c r="H136" s="17" t="e">
        <f>#REF!+#REF!+#REF!</f>
        <v>#REF!</v>
      </c>
      <c r="I136" s="18" t="e">
        <f t="shared" si="4"/>
        <v>#REF!</v>
      </c>
      <c r="K136" s="20"/>
      <c r="L136" s="20"/>
      <c r="M136" s="20"/>
    </row>
    <row r="137" spans="1:13" ht="30" hidden="1" x14ac:dyDescent="0.25">
      <c r="A137" s="31" t="e">
        <f t="shared" si="2"/>
        <v>#REF!</v>
      </c>
      <c r="B137" s="27" t="s">
        <v>83</v>
      </c>
      <c r="C137" s="27"/>
      <c r="D137" s="29" t="s">
        <v>63</v>
      </c>
      <c r="E137" s="19">
        <v>2000</v>
      </c>
      <c r="F137" s="17" t="e">
        <f>#REF!+H137</f>
        <v>#REF!</v>
      </c>
      <c r="G137" s="18" t="e">
        <f t="shared" si="3"/>
        <v>#REF!</v>
      </c>
      <c r="H137" s="17" t="e">
        <f>#REF!+#REF!+#REF!</f>
        <v>#REF!</v>
      </c>
      <c r="I137" s="18" t="e">
        <f t="shared" si="4"/>
        <v>#REF!</v>
      </c>
      <c r="K137" s="20"/>
      <c r="L137" s="20"/>
      <c r="M137" s="20"/>
    </row>
    <row r="138" spans="1:13" ht="30" hidden="1" x14ac:dyDescent="0.25">
      <c r="A138" s="31" t="e">
        <f t="shared" si="2"/>
        <v>#REF!</v>
      </c>
      <c r="B138" s="27" t="s">
        <v>84</v>
      </c>
      <c r="C138" s="27"/>
      <c r="D138" s="29" t="s">
        <v>63</v>
      </c>
      <c r="E138" s="19">
        <v>2000</v>
      </c>
      <c r="F138" s="17" t="e">
        <f>#REF!+H138</f>
        <v>#REF!</v>
      </c>
      <c r="G138" s="18" t="e">
        <f t="shared" si="3"/>
        <v>#REF!</v>
      </c>
      <c r="H138" s="17" t="e">
        <f>#REF!+#REF!+#REF!</f>
        <v>#REF!</v>
      </c>
      <c r="I138" s="18" t="e">
        <f t="shared" si="4"/>
        <v>#REF!</v>
      </c>
      <c r="K138" s="20"/>
      <c r="L138" s="20"/>
      <c r="M138" s="20"/>
    </row>
    <row r="139" spans="1:13" hidden="1" x14ac:dyDescent="0.25">
      <c r="A139" s="31" t="e">
        <f>#REF!+1</f>
        <v>#REF!</v>
      </c>
      <c r="B139" s="28" t="s">
        <v>85</v>
      </c>
      <c r="C139" s="28"/>
      <c r="D139" s="30" t="s">
        <v>58</v>
      </c>
      <c r="E139" s="19">
        <v>1000</v>
      </c>
      <c r="F139" s="17" t="e">
        <f>#REF!+H139</f>
        <v>#REF!</v>
      </c>
      <c r="G139" s="18" t="e">
        <f t="shared" ref="G139:G141" si="5">F139*E139</f>
        <v>#REF!</v>
      </c>
      <c r="H139" s="17" t="e">
        <f>#REF!+#REF!+#REF!</f>
        <v>#REF!</v>
      </c>
      <c r="I139" s="18" t="e">
        <f t="shared" si="4"/>
        <v>#REF!</v>
      </c>
    </row>
    <row r="140" spans="1:13" hidden="1" x14ac:dyDescent="0.25">
      <c r="A140" s="31" t="e">
        <f>#REF!+1</f>
        <v>#REF!</v>
      </c>
      <c r="B140" s="28" t="s">
        <v>86</v>
      </c>
      <c r="C140" s="28"/>
      <c r="D140" s="30" t="s">
        <v>62</v>
      </c>
      <c r="E140" s="19">
        <v>2500</v>
      </c>
      <c r="F140" s="17" t="e">
        <f>#REF!+H140</f>
        <v>#REF!</v>
      </c>
      <c r="G140" s="18" t="e">
        <f t="shared" si="5"/>
        <v>#REF!</v>
      </c>
      <c r="H140" s="17" t="e">
        <f>#REF!+#REF!+#REF!</f>
        <v>#REF!</v>
      </c>
      <c r="I140" s="18" t="e">
        <f t="shared" si="4"/>
        <v>#REF!</v>
      </c>
      <c r="K140" s="20"/>
      <c r="L140" s="20"/>
      <c r="M140" s="20"/>
    </row>
    <row r="141" spans="1:13" hidden="1" x14ac:dyDescent="0.25">
      <c r="A141" s="31" t="e">
        <f>#REF!+1</f>
        <v>#REF!</v>
      </c>
      <c r="B141" s="28" t="s">
        <v>87</v>
      </c>
      <c r="C141" s="28"/>
      <c r="D141" s="30" t="s">
        <v>62</v>
      </c>
      <c r="E141" s="19">
        <v>1500</v>
      </c>
      <c r="F141" s="17" t="e">
        <f>#REF!+H141</f>
        <v>#REF!</v>
      </c>
      <c r="G141" s="18" t="e">
        <f t="shared" si="5"/>
        <v>#REF!</v>
      </c>
      <c r="H141" s="17" t="e">
        <f>#REF!+#REF!+#REF!</f>
        <v>#REF!</v>
      </c>
      <c r="I141" s="18" t="e">
        <f t="shared" si="4"/>
        <v>#REF!</v>
      </c>
      <c r="K141" s="20"/>
      <c r="L141" s="20"/>
      <c r="M141" s="20"/>
    </row>
    <row r="142" spans="1:13" s="46" customFormat="1" ht="37.5" x14ac:dyDescent="0.3">
      <c r="A142" s="123">
        <v>38</v>
      </c>
      <c r="B142" s="72" t="s">
        <v>137</v>
      </c>
      <c r="C142" s="101" t="s">
        <v>173</v>
      </c>
      <c r="D142" s="112" t="s">
        <v>2</v>
      </c>
      <c r="E142" s="113">
        <v>137</v>
      </c>
      <c r="F142" s="112">
        <v>600</v>
      </c>
      <c r="G142" s="88">
        <f t="shared" ref="G142:G160" si="6">E142*F142</f>
        <v>82200</v>
      </c>
      <c r="H142" s="115" t="s">
        <v>184</v>
      </c>
      <c r="I142" s="111" t="s">
        <v>107</v>
      </c>
      <c r="J142" s="45"/>
    </row>
    <row r="143" spans="1:13" s="46" customFormat="1" ht="37.5" x14ac:dyDescent="0.3">
      <c r="A143" s="123">
        <v>39</v>
      </c>
      <c r="B143" s="98" t="s">
        <v>138</v>
      </c>
      <c r="C143" s="75" t="s">
        <v>174</v>
      </c>
      <c r="D143" s="112" t="s">
        <v>63</v>
      </c>
      <c r="E143" s="113">
        <v>6000</v>
      </c>
      <c r="F143" s="112">
        <v>6</v>
      </c>
      <c r="G143" s="88">
        <f t="shared" si="6"/>
        <v>36000</v>
      </c>
      <c r="H143" s="115" t="s">
        <v>184</v>
      </c>
      <c r="I143" s="111" t="s">
        <v>107</v>
      </c>
      <c r="J143" s="45"/>
    </row>
    <row r="144" spans="1:13" s="46" customFormat="1" ht="56.25" x14ac:dyDescent="0.3">
      <c r="A144" s="123">
        <v>41</v>
      </c>
      <c r="B144" s="98" t="s">
        <v>139</v>
      </c>
      <c r="C144" s="75" t="s">
        <v>175</v>
      </c>
      <c r="D144" s="112" t="s">
        <v>63</v>
      </c>
      <c r="E144" s="113">
        <v>120</v>
      </c>
      <c r="F144" s="112">
        <v>1000</v>
      </c>
      <c r="G144" s="88">
        <f t="shared" si="6"/>
        <v>120000</v>
      </c>
      <c r="H144" s="115" t="s">
        <v>184</v>
      </c>
      <c r="I144" s="111" t="s">
        <v>107</v>
      </c>
      <c r="J144" s="45"/>
    </row>
    <row r="145" spans="1:10" s="46" customFormat="1" ht="37.5" x14ac:dyDescent="0.3">
      <c r="A145" s="123">
        <v>44</v>
      </c>
      <c r="B145" s="98" t="s">
        <v>140</v>
      </c>
      <c r="C145" s="75" t="s">
        <v>176</v>
      </c>
      <c r="D145" s="112" t="s">
        <v>63</v>
      </c>
      <c r="E145" s="113">
        <v>500</v>
      </c>
      <c r="F145" s="112">
        <v>1650</v>
      </c>
      <c r="G145" s="88">
        <f t="shared" si="6"/>
        <v>825000</v>
      </c>
      <c r="H145" s="115" t="s">
        <v>184</v>
      </c>
      <c r="I145" s="111" t="s">
        <v>107</v>
      </c>
      <c r="J145" s="45"/>
    </row>
    <row r="146" spans="1:10" s="46" customFormat="1" ht="53.25" customHeight="1" x14ac:dyDescent="0.3">
      <c r="A146" s="123">
        <v>48</v>
      </c>
      <c r="B146" s="104" t="s">
        <v>141</v>
      </c>
      <c r="C146" s="102" t="s">
        <v>141</v>
      </c>
      <c r="D146" s="112" t="s">
        <v>2</v>
      </c>
      <c r="E146" s="113">
        <v>1400</v>
      </c>
      <c r="F146" s="112">
        <v>40</v>
      </c>
      <c r="G146" s="88">
        <f t="shared" si="6"/>
        <v>56000</v>
      </c>
      <c r="H146" s="115" t="s">
        <v>184</v>
      </c>
      <c r="I146" s="111" t="s">
        <v>107</v>
      </c>
      <c r="J146" s="45"/>
    </row>
    <row r="147" spans="1:10" s="46" customFormat="1" ht="54" customHeight="1" x14ac:dyDescent="0.3">
      <c r="A147" s="123">
        <v>49</v>
      </c>
      <c r="B147" s="104" t="s">
        <v>142</v>
      </c>
      <c r="C147" s="102" t="s">
        <v>142</v>
      </c>
      <c r="D147" s="112" t="s">
        <v>2</v>
      </c>
      <c r="E147" s="113">
        <v>1500</v>
      </c>
      <c r="F147" s="112">
        <v>40</v>
      </c>
      <c r="G147" s="88">
        <f t="shared" si="6"/>
        <v>60000</v>
      </c>
      <c r="H147" s="115" t="s">
        <v>184</v>
      </c>
      <c r="I147" s="111" t="s">
        <v>107</v>
      </c>
      <c r="J147" s="45"/>
    </row>
    <row r="148" spans="1:10" s="46" customFormat="1" ht="76.5" customHeight="1" x14ac:dyDescent="0.3">
      <c r="A148" s="123">
        <v>50</v>
      </c>
      <c r="B148" s="104" t="s">
        <v>143</v>
      </c>
      <c r="C148" s="102" t="s">
        <v>143</v>
      </c>
      <c r="D148" s="112" t="s">
        <v>2</v>
      </c>
      <c r="E148" s="113">
        <v>50.45</v>
      </c>
      <c r="F148" s="112">
        <v>20</v>
      </c>
      <c r="G148" s="88">
        <f t="shared" si="6"/>
        <v>1009</v>
      </c>
      <c r="H148" s="115" t="s">
        <v>184</v>
      </c>
      <c r="I148" s="111" t="s">
        <v>107</v>
      </c>
      <c r="J148" s="45"/>
    </row>
    <row r="149" spans="1:10" s="46" customFormat="1" ht="56.25" x14ac:dyDescent="0.3">
      <c r="A149" s="123">
        <v>54</v>
      </c>
      <c r="B149" s="104" t="s">
        <v>144</v>
      </c>
      <c r="C149" s="102" t="s">
        <v>148</v>
      </c>
      <c r="D149" s="112" t="s">
        <v>2</v>
      </c>
      <c r="E149" s="113">
        <v>500</v>
      </c>
      <c r="F149" s="112">
        <v>80</v>
      </c>
      <c r="G149" s="88">
        <f t="shared" si="6"/>
        <v>40000</v>
      </c>
      <c r="H149" s="115" t="s">
        <v>184</v>
      </c>
      <c r="I149" s="111" t="s">
        <v>107</v>
      </c>
      <c r="J149" s="45"/>
    </row>
    <row r="150" spans="1:10" s="46" customFormat="1" ht="93.75" x14ac:dyDescent="0.3">
      <c r="A150" s="123">
        <v>55</v>
      </c>
      <c r="B150" s="104" t="s">
        <v>145</v>
      </c>
      <c r="C150" s="102" t="s">
        <v>145</v>
      </c>
      <c r="D150" s="112" t="s">
        <v>63</v>
      </c>
      <c r="E150" s="113">
        <v>10</v>
      </c>
      <c r="F150" s="112">
        <v>10000</v>
      </c>
      <c r="G150" s="88">
        <f t="shared" si="6"/>
        <v>100000</v>
      </c>
      <c r="H150" s="115" t="s">
        <v>184</v>
      </c>
      <c r="I150" s="111" t="s">
        <v>107</v>
      </c>
      <c r="J150" s="45"/>
    </row>
    <row r="151" spans="1:10" s="46" customFormat="1" ht="37.5" x14ac:dyDescent="0.3">
      <c r="A151" s="123">
        <v>56</v>
      </c>
      <c r="B151" s="105" t="s">
        <v>146</v>
      </c>
      <c r="C151" s="103" t="s">
        <v>177</v>
      </c>
      <c r="D151" s="112" t="s">
        <v>63</v>
      </c>
      <c r="E151" s="113">
        <v>1100</v>
      </c>
      <c r="F151" s="112">
        <v>40</v>
      </c>
      <c r="G151" s="88">
        <f t="shared" si="6"/>
        <v>44000</v>
      </c>
      <c r="H151" s="115" t="s">
        <v>184</v>
      </c>
      <c r="I151" s="111" t="s">
        <v>107</v>
      </c>
      <c r="J151" s="45"/>
    </row>
    <row r="152" spans="1:10" s="46" customFormat="1" ht="37.5" x14ac:dyDescent="0.3">
      <c r="A152" s="123">
        <v>57</v>
      </c>
      <c r="B152" s="72" t="s">
        <v>147</v>
      </c>
      <c r="C152" s="101" t="s">
        <v>147</v>
      </c>
      <c r="D152" s="112" t="s">
        <v>63</v>
      </c>
      <c r="E152" s="113">
        <v>50</v>
      </c>
      <c r="F152" s="112">
        <v>300</v>
      </c>
      <c r="G152" s="88">
        <f t="shared" si="6"/>
        <v>15000</v>
      </c>
      <c r="H152" s="115" t="s">
        <v>184</v>
      </c>
      <c r="I152" s="111" t="s">
        <v>107</v>
      </c>
      <c r="J152" s="45"/>
    </row>
    <row r="153" spans="1:10" s="46" customFormat="1" ht="75" x14ac:dyDescent="0.3">
      <c r="A153" s="123">
        <v>58</v>
      </c>
      <c r="B153" s="104" t="s">
        <v>148</v>
      </c>
      <c r="C153" s="102" t="s">
        <v>148</v>
      </c>
      <c r="D153" s="112" t="s">
        <v>2</v>
      </c>
      <c r="E153" s="113">
        <v>500</v>
      </c>
      <c r="F153" s="112">
        <v>80</v>
      </c>
      <c r="G153" s="88">
        <f t="shared" si="6"/>
        <v>40000</v>
      </c>
      <c r="H153" s="115" t="s">
        <v>184</v>
      </c>
      <c r="I153" s="111" t="s">
        <v>107</v>
      </c>
      <c r="J153" s="45"/>
    </row>
    <row r="154" spans="1:10" s="46" customFormat="1" ht="93.75" x14ac:dyDescent="0.3">
      <c r="A154" s="123">
        <v>59</v>
      </c>
      <c r="B154" s="104" t="s">
        <v>145</v>
      </c>
      <c r="C154" s="102" t="s">
        <v>178</v>
      </c>
      <c r="D154" s="112" t="s">
        <v>63</v>
      </c>
      <c r="E154" s="113">
        <v>10</v>
      </c>
      <c r="F154" s="112">
        <v>10000</v>
      </c>
      <c r="G154" s="88">
        <f t="shared" si="6"/>
        <v>100000</v>
      </c>
      <c r="H154" s="115" t="s">
        <v>184</v>
      </c>
      <c r="I154" s="111" t="s">
        <v>107</v>
      </c>
      <c r="J154" s="45"/>
    </row>
    <row r="155" spans="1:10" s="46" customFormat="1" ht="37.5" x14ac:dyDescent="0.3">
      <c r="A155" s="123">
        <v>62</v>
      </c>
      <c r="B155" s="104" t="s">
        <v>149</v>
      </c>
      <c r="C155" s="102" t="s">
        <v>179</v>
      </c>
      <c r="D155" s="112" t="s">
        <v>63</v>
      </c>
      <c r="E155" s="113">
        <v>150</v>
      </c>
      <c r="F155" s="112">
        <v>1000</v>
      </c>
      <c r="G155" s="88">
        <f t="shared" si="6"/>
        <v>150000</v>
      </c>
      <c r="H155" s="115" t="s">
        <v>184</v>
      </c>
      <c r="I155" s="111" t="s">
        <v>107</v>
      </c>
      <c r="J155" s="45"/>
    </row>
    <row r="156" spans="1:10" s="46" customFormat="1" ht="150" x14ac:dyDescent="0.3">
      <c r="A156" s="123">
        <v>67</v>
      </c>
      <c r="B156" s="104" t="s">
        <v>150</v>
      </c>
      <c r="C156" s="101" t="s">
        <v>180</v>
      </c>
      <c r="D156" s="112" t="s">
        <v>18</v>
      </c>
      <c r="E156" s="113">
        <v>200</v>
      </c>
      <c r="F156" s="112">
        <v>1000</v>
      </c>
      <c r="G156" s="88">
        <f t="shared" si="6"/>
        <v>200000</v>
      </c>
      <c r="H156" s="62" t="s">
        <v>184</v>
      </c>
      <c r="I156" s="111" t="s">
        <v>107</v>
      </c>
      <c r="J156" s="45"/>
    </row>
    <row r="157" spans="1:10" s="46" customFormat="1" ht="37.5" x14ac:dyDescent="0.3">
      <c r="A157" s="123">
        <v>68</v>
      </c>
      <c r="B157" s="98" t="s">
        <v>151</v>
      </c>
      <c r="C157" s="75" t="s">
        <v>181</v>
      </c>
      <c r="D157" s="112" t="s">
        <v>63</v>
      </c>
      <c r="E157" s="113">
        <v>15</v>
      </c>
      <c r="F157" s="112">
        <v>1000</v>
      </c>
      <c r="G157" s="88">
        <f t="shared" si="6"/>
        <v>15000</v>
      </c>
      <c r="H157" s="115" t="s">
        <v>184</v>
      </c>
      <c r="I157" s="111" t="s">
        <v>107</v>
      </c>
      <c r="J157" s="45"/>
    </row>
    <row r="158" spans="1:10" s="46" customFormat="1" ht="37.5" x14ac:dyDescent="0.3">
      <c r="A158" s="123">
        <v>69</v>
      </c>
      <c r="B158" s="98" t="s">
        <v>185</v>
      </c>
      <c r="C158" s="75" t="s">
        <v>186</v>
      </c>
      <c r="D158" s="112" t="s">
        <v>61</v>
      </c>
      <c r="E158" s="113">
        <v>84.52</v>
      </c>
      <c r="F158" s="112">
        <v>12500</v>
      </c>
      <c r="G158" s="88">
        <f t="shared" si="6"/>
        <v>1056500</v>
      </c>
      <c r="H158" s="115" t="s">
        <v>184</v>
      </c>
      <c r="I158" s="111" t="s">
        <v>107</v>
      </c>
      <c r="J158" s="45"/>
    </row>
    <row r="159" spans="1:10" s="46" customFormat="1" ht="37.5" x14ac:dyDescent="0.3">
      <c r="A159" s="123">
        <v>70</v>
      </c>
      <c r="B159" s="98" t="s">
        <v>185</v>
      </c>
      <c r="C159" s="75" t="s">
        <v>187</v>
      </c>
      <c r="D159" s="112" t="s">
        <v>61</v>
      </c>
      <c r="E159" s="113">
        <v>84.52</v>
      </c>
      <c r="F159" s="112">
        <v>3200</v>
      </c>
      <c r="G159" s="88">
        <f t="shared" si="6"/>
        <v>270464</v>
      </c>
      <c r="H159" s="115" t="s">
        <v>184</v>
      </c>
      <c r="I159" s="111" t="s">
        <v>107</v>
      </c>
      <c r="J159" s="45"/>
    </row>
    <row r="160" spans="1:10" s="46" customFormat="1" ht="93.75" x14ac:dyDescent="0.3">
      <c r="A160" s="123">
        <v>78</v>
      </c>
      <c r="B160" s="129" t="s">
        <v>152</v>
      </c>
      <c r="C160" s="75" t="s">
        <v>188</v>
      </c>
      <c r="D160" s="112" t="s">
        <v>63</v>
      </c>
      <c r="E160" s="113">
        <v>9.4700000000000006</v>
      </c>
      <c r="F160" s="112">
        <v>4210</v>
      </c>
      <c r="G160" s="88">
        <f t="shared" si="6"/>
        <v>39868.700000000004</v>
      </c>
      <c r="H160" s="62" t="s">
        <v>184</v>
      </c>
      <c r="I160" s="111" t="s">
        <v>107</v>
      </c>
      <c r="J160" s="45"/>
    </row>
    <row r="161" spans="1:13" s="46" customFormat="1" ht="25.5" customHeight="1" x14ac:dyDescent="0.25">
      <c r="A161" s="130" t="s">
        <v>136</v>
      </c>
      <c r="B161" s="131"/>
      <c r="C161" s="131"/>
      <c r="D161" s="131"/>
      <c r="E161" s="131"/>
      <c r="F161" s="132"/>
      <c r="G161" s="126">
        <f>SUBTOTAL(9,G76:G160)</f>
        <v>7499694.7000000002</v>
      </c>
      <c r="H161" s="83"/>
      <c r="I161" s="80"/>
      <c r="J161" s="45"/>
    </row>
    <row r="162" spans="1:13" hidden="1" x14ac:dyDescent="0.25">
      <c r="A162" s="11"/>
      <c r="B162" s="37"/>
      <c r="C162" s="37"/>
      <c r="D162" s="34"/>
      <c r="E162" s="35" t="s">
        <v>88</v>
      </c>
      <c r="F162" s="36"/>
      <c r="G162" s="5"/>
      <c r="H162" s="4"/>
      <c r="I162" s="5"/>
    </row>
    <row r="163" spans="1:13" hidden="1" x14ac:dyDescent="0.25">
      <c r="A163" s="11"/>
      <c r="B163" s="37"/>
      <c r="C163" s="37"/>
      <c r="D163" s="34"/>
      <c r="E163" s="35"/>
      <c r="F163" s="36"/>
      <c r="G163" s="5"/>
      <c r="H163" s="4"/>
      <c r="I163" s="5"/>
    </row>
    <row r="164" spans="1:13" hidden="1" x14ac:dyDescent="0.25">
      <c r="A164" s="11"/>
      <c r="B164" s="37"/>
      <c r="C164" s="37"/>
      <c r="D164" s="34"/>
      <c r="E164" s="35" t="s">
        <v>89</v>
      </c>
      <c r="F164" s="36"/>
      <c r="G164" s="5"/>
      <c r="H164" s="4"/>
      <c r="I164" s="5"/>
    </row>
    <row r="165" spans="1:13" hidden="1" x14ac:dyDescent="0.25">
      <c r="A165" s="11"/>
      <c r="B165" s="37"/>
      <c r="C165" s="37"/>
      <c r="D165" s="34"/>
      <c r="E165" s="35"/>
      <c r="F165" s="36"/>
      <c r="G165" s="5"/>
      <c r="H165" s="4"/>
      <c r="I165" s="5"/>
    </row>
    <row r="166" spans="1:13" hidden="1" x14ac:dyDescent="0.25">
      <c r="A166" s="11"/>
      <c r="B166" s="37"/>
      <c r="C166" s="37"/>
      <c r="D166" s="34"/>
      <c r="E166" s="35" t="s">
        <v>90</v>
      </c>
      <c r="F166" s="36"/>
      <c r="G166" s="5"/>
      <c r="H166" s="4"/>
      <c r="I166" s="5"/>
    </row>
    <row r="167" spans="1:13" s="39" customFormat="1" x14ac:dyDescent="0.2">
      <c r="A167" s="124"/>
      <c r="B167" s="99"/>
      <c r="C167" s="95"/>
      <c r="D167" s="95"/>
      <c r="E167" s="89"/>
      <c r="F167" s="81"/>
      <c r="G167" s="127"/>
      <c r="H167" s="118"/>
      <c r="I167" s="85"/>
      <c r="J167" s="38"/>
      <c r="K167" s="38"/>
      <c r="L167" s="38"/>
      <c r="M167" s="38"/>
    </row>
    <row r="168" spans="1:13" s="39" customFormat="1" x14ac:dyDescent="0.2">
      <c r="A168" s="124"/>
      <c r="B168" s="99"/>
      <c r="C168" s="95"/>
      <c r="D168" s="95"/>
      <c r="E168" s="89"/>
      <c r="F168" s="81"/>
      <c r="G168" s="127"/>
      <c r="H168" s="118"/>
      <c r="I168" s="85"/>
      <c r="J168" s="38"/>
      <c r="K168" s="38"/>
      <c r="L168" s="38"/>
      <c r="M168" s="38"/>
    </row>
    <row r="169" spans="1:13" s="39" customFormat="1" x14ac:dyDescent="0.2">
      <c r="A169" s="124"/>
      <c r="B169" s="99"/>
      <c r="C169" s="95"/>
      <c r="D169" s="95"/>
      <c r="E169" s="89"/>
      <c r="F169" s="81"/>
      <c r="G169" s="127"/>
      <c r="H169" s="118"/>
      <c r="I169" s="85"/>
      <c r="J169" s="38"/>
      <c r="K169" s="38"/>
      <c r="L169" s="38"/>
      <c r="M169" s="38"/>
    </row>
    <row r="170" spans="1:13" s="39" customFormat="1" x14ac:dyDescent="0.2">
      <c r="A170" s="124"/>
      <c r="B170" s="99"/>
      <c r="C170" s="95"/>
      <c r="D170" s="95"/>
      <c r="E170" s="89"/>
      <c r="F170" s="81"/>
      <c r="G170" s="127"/>
      <c r="H170" s="118"/>
      <c r="I170" s="85"/>
      <c r="J170" s="38"/>
      <c r="K170" s="38"/>
      <c r="L170" s="38"/>
      <c r="M170" s="38"/>
    </row>
    <row r="171" spans="1:13" s="39" customFormat="1" x14ac:dyDescent="0.2">
      <c r="A171" s="124"/>
      <c r="B171" s="99"/>
      <c r="C171" s="95"/>
      <c r="D171" s="95"/>
      <c r="E171" s="89"/>
      <c r="F171" s="81"/>
      <c r="G171" s="127"/>
      <c r="H171" s="118"/>
      <c r="I171" s="85"/>
      <c r="J171" s="38"/>
      <c r="K171" s="38"/>
      <c r="L171" s="38"/>
      <c r="M171" s="38"/>
    </row>
    <row r="172" spans="1:13" s="39" customFormat="1" x14ac:dyDescent="0.2">
      <c r="A172" s="124"/>
      <c r="B172" s="99"/>
      <c r="C172" s="95"/>
      <c r="D172" s="95"/>
      <c r="E172" s="89"/>
      <c r="F172" s="81"/>
      <c r="G172" s="127"/>
      <c r="H172" s="118"/>
      <c r="I172" s="85"/>
      <c r="J172" s="38"/>
      <c r="K172" s="38"/>
      <c r="L172" s="38"/>
      <c r="M172" s="38"/>
    </row>
    <row r="173" spans="1:13" x14ac:dyDescent="0.2">
      <c r="E173" s="90"/>
    </row>
    <row r="174" spans="1:13" x14ac:dyDescent="0.2">
      <c r="E174" s="90"/>
    </row>
    <row r="175" spans="1:13" x14ac:dyDescent="0.2">
      <c r="E175" s="90"/>
    </row>
    <row r="176" spans="1:13" x14ac:dyDescent="0.2">
      <c r="E176" s="90"/>
    </row>
    <row r="177" spans="5:5" x14ac:dyDescent="0.2">
      <c r="E177" s="90"/>
    </row>
    <row r="178" spans="5:5" x14ac:dyDescent="0.2">
      <c r="E178" s="90"/>
    </row>
    <row r="179" spans="5:5" x14ac:dyDescent="0.2">
      <c r="E179" s="90"/>
    </row>
    <row r="180" spans="5:5" x14ac:dyDescent="0.2">
      <c r="E180" s="90"/>
    </row>
    <row r="181" spans="5:5" x14ac:dyDescent="0.2">
      <c r="E181" s="90"/>
    </row>
    <row r="182" spans="5:5" x14ac:dyDescent="0.2">
      <c r="E182" s="90"/>
    </row>
    <row r="183" spans="5:5" x14ac:dyDescent="0.2">
      <c r="E183" s="90"/>
    </row>
    <row r="184" spans="5:5" x14ac:dyDescent="0.2">
      <c r="E184" s="90"/>
    </row>
    <row r="185" spans="5:5" x14ac:dyDescent="0.2">
      <c r="E185" s="90"/>
    </row>
    <row r="186" spans="5:5" x14ac:dyDescent="0.2">
      <c r="E186" s="90"/>
    </row>
    <row r="187" spans="5:5" x14ac:dyDescent="0.2">
      <c r="E187" s="90"/>
    </row>
    <row r="188" spans="5:5" x14ac:dyDescent="0.2">
      <c r="E188" s="90"/>
    </row>
    <row r="189" spans="5:5" x14ac:dyDescent="0.2">
      <c r="E189" s="90"/>
    </row>
    <row r="190" spans="5:5" x14ac:dyDescent="0.2">
      <c r="E190" s="90"/>
    </row>
    <row r="191" spans="5:5" x14ac:dyDescent="0.2">
      <c r="E191" s="90"/>
    </row>
    <row r="192" spans="5:5" x14ac:dyDescent="0.2">
      <c r="E192" s="90"/>
    </row>
    <row r="193" spans="5:5" x14ac:dyDescent="0.2">
      <c r="E193" s="90"/>
    </row>
    <row r="194" spans="5:5" x14ac:dyDescent="0.2">
      <c r="E194" s="90"/>
    </row>
    <row r="195" spans="5:5" x14ac:dyDescent="0.2">
      <c r="E195" s="90"/>
    </row>
    <row r="196" spans="5:5" x14ac:dyDescent="0.2">
      <c r="E196" s="90"/>
    </row>
    <row r="197" spans="5:5" x14ac:dyDescent="0.2">
      <c r="E197" s="90"/>
    </row>
    <row r="198" spans="5:5" x14ac:dyDescent="0.2">
      <c r="E198" s="90"/>
    </row>
    <row r="199" spans="5:5" x14ac:dyDescent="0.2">
      <c r="E199" s="90"/>
    </row>
    <row r="200" spans="5:5" x14ac:dyDescent="0.2">
      <c r="E200" s="90"/>
    </row>
    <row r="201" spans="5:5" x14ac:dyDescent="0.2">
      <c r="E201" s="90"/>
    </row>
    <row r="202" spans="5:5" x14ac:dyDescent="0.2">
      <c r="E202" s="90"/>
    </row>
    <row r="203" spans="5:5" x14ac:dyDescent="0.2">
      <c r="E203" s="90"/>
    </row>
    <row r="204" spans="5:5" x14ac:dyDescent="0.2">
      <c r="E204" s="90"/>
    </row>
    <row r="205" spans="5:5" x14ac:dyDescent="0.2">
      <c r="E205" s="90"/>
    </row>
    <row r="206" spans="5:5" x14ac:dyDescent="0.2">
      <c r="E206" s="90"/>
    </row>
    <row r="207" spans="5:5" x14ac:dyDescent="0.2">
      <c r="E207" s="90"/>
    </row>
    <row r="208" spans="5:5" x14ac:dyDescent="0.2">
      <c r="E208" s="90"/>
    </row>
    <row r="209" spans="5:5" x14ac:dyDescent="0.2">
      <c r="E209" s="90"/>
    </row>
    <row r="210" spans="5:5" x14ac:dyDescent="0.2">
      <c r="E210" s="90"/>
    </row>
    <row r="211" spans="5:5" x14ac:dyDescent="0.2">
      <c r="E211" s="90"/>
    </row>
    <row r="212" spans="5:5" x14ac:dyDescent="0.2">
      <c r="E212" s="90"/>
    </row>
    <row r="213" spans="5:5" x14ac:dyDescent="0.2">
      <c r="E213" s="90"/>
    </row>
    <row r="214" spans="5:5" x14ac:dyDescent="0.2">
      <c r="E214" s="90"/>
    </row>
    <row r="215" spans="5:5" x14ac:dyDescent="0.2">
      <c r="E215" s="90"/>
    </row>
    <row r="216" spans="5:5" x14ac:dyDescent="0.2">
      <c r="E216" s="90"/>
    </row>
    <row r="217" spans="5:5" x14ac:dyDescent="0.2">
      <c r="E217" s="90"/>
    </row>
    <row r="218" spans="5:5" x14ac:dyDescent="0.2">
      <c r="E218" s="90"/>
    </row>
    <row r="219" spans="5:5" x14ac:dyDescent="0.2">
      <c r="E219" s="90"/>
    </row>
    <row r="220" spans="5:5" x14ac:dyDescent="0.2">
      <c r="E220" s="90"/>
    </row>
    <row r="221" spans="5:5" x14ac:dyDescent="0.2">
      <c r="E221" s="90"/>
    </row>
    <row r="222" spans="5:5" x14ac:dyDescent="0.2">
      <c r="E222" s="90"/>
    </row>
    <row r="223" spans="5:5" x14ac:dyDescent="0.2">
      <c r="E223" s="90"/>
    </row>
    <row r="224" spans="5:5" x14ac:dyDescent="0.2">
      <c r="E224" s="90"/>
    </row>
    <row r="225" spans="5:5" x14ac:dyDescent="0.2">
      <c r="E225" s="90"/>
    </row>
    <row r="226" spans="5:5" x14ac:dyDescent="0.2">
      <c r="E226" s="90"/>
    </row>
    <row r="227" spans="5:5" x14ac:dyDescent="0.2">
      <c r="E227" s="90"/>
    </row>
    <row r="228" spans="5:5" x14ac:dyDescent="0.2">
      <c r="E228" s="90"/>
    </row>
    <row r="229" spans="5:5" x14ac:dyDescent="0.2">
      <c r="E229" s="90"/>
    </row>
    <row r="230" spans="5:5" x14ac:dyDescent="0.2">
      <c r="E230" s="90"/>
    </row>
    <row r="231" spans="5:5" x14ac:dyDescent="0.2">
      <c r="E231" s="90"/>
    </row>
    <row r="232" spans="5:5" x14ac:dyDescent="0.2">
      <c r="E232" s="90"/>
    </row>
    <row r="233" spans="5:5" x14ac:dyDescent="0.2">
      <c r="E233" s="90"/>
    </row>
    <row r="234" spans="5:5" x14ac:dyDescent="0.2">
      <c r="E234" s="90"/>
    </row>
    <row r="235" spans="5:5" x14ac:dyDescent="0.2">
      <c r="E235" s="90"/>
    </row>
    <row r="236" spans="5:5" x14ac:dyDescent="0.2">
      <c r="E236" s="90"/>
    </row>
    <row r="237" spans="5:5" x14ac:dyDescent="0.2">
      <c r="E237" s="90"/>
    </row>
    <row r="238" spans="5:5" x14ac:dyDescent="0.2">
      <c r="E238" s="90"/>
    </row>
    <row r="239" spans="5:5" x14ac:dyDescent="0.2">
      <c r="E239" s="90"/>
    </row>
    <row r="240" spans="5:5" x14ac:dyDescent="0.2">
      <c r="E240" s="90"/>
    </row>
    <row r="241" spans="5:5" x14ac:dyDescent="0.2">
      <c r="E241" s="90"/>
    </row>
    <row r="242" spans="5:5" x14ac:dyDescent="0.2">
      <c r="E242" s="90"/>
    </row>
    <row r="243" spans="5:5" x14ac:dyDescent="0.2">
      <c r="E243" s="90"/>
    </row>
    <row r="244" spans="5:5" x14ac:dyDescent="0.2">
      <c r="E244" s="90"/>
    </row>
    <row r="245" spans="5:5" x14ac:dyDescent="0.2">
      <c r="E245" s="90"/>
    </row>
    <row r="246" spans="5:5" x14ac:dyDescent="0.2">
      <c r="E246" s="90"/>
    </row>
    <row r="247" spans="5:5" x14ac:dyDescent="0.2">
      <c r="E247" s="90"/>
    </row>
    <row r="248" spans="5:5" x14ac:dyDescent="0.2">
      <c r="E248" s="90"/>
    </row>
    <row r="249" spans="5:5" x14ac:dyDescent="0.2">
      <c r="E249" s="90"/>
    </row>
    <row r="250" spans="5:5" x14ac:dyDescent="0.2">
      <c r="E250" s="90"/>
    </row>
    <row r="251" spans="5:5" x14ac:dyDescent="0.2">
      <c r="E251" s="90"/>
    </row>
    <row r="252" spans="5:5" x14ac:dyDescent="0.2">
      <c r="E252" s="90"/>
    </row>
    <row r="253" spans="5:5" x14ac:dyDescent="0.2">
      <c r="E253" s="90"/>
    </row>
    <row r="254" spans="5:5" x14ac:dyDescent="0.2">
      <c r="E254" s="90"/>
    </row>
    <row r="255" spans="5:5" x14ac:dyDescent="0.2">
      <c r="E255" s="90"/>
    </row>
    <row r="256" spans="5:5" x14ac:dyDescent="0.2">
      <c r="E256" s="90"/>
    </row>
    <row r="257" spans="5:5" x14ac:dyDescent="0.2">
      <c r="E257" s="90"/>
    </row>
    <row r="258" spans="5:5" x14ac:dyDescent="0.2">
      <c r="E258" s="90"/>
    </row>
    <row r="259" spans="5:5" x14ac:dyDescent="0.2">
      <c r="E259" s="90"/>
    </row>
    <row r="260" spans="5:5" x14ac:dyDescent="0.2">
      <c r="E260" s="90"/>
    </row>
    <row r="261" spans="5:5" x14ac:dyDescent="0.2">
      <c r="E261" s="90"/>
    </row>
    <row r="262" spans="5:5" x14ac:dyDescent="0.2">
      <c r="E262" s="90"/>
    </row>
    <row r="263" spans="5:5" x14ac:dyDescent="0.2">
      <c r="E263" s="90"/>
    </row>
    <row r="264" spans="5:5" x14ac:dyDescent="0.2">
      <c r="E264" s="90"/>
    </row>
    <row r="265" spans="5:5" x14ac:dyDescent="0.2">
      <c r="E265" s="90"/>
    </row>
    <row r="266" spans="5:5" x14ac:dyDescent="0.2">
      <c r="E266" s="90"/>
    </row>
    <row r="267" spans="5:5" x14ac:dyDescent="0.2">
      <c r="E267" s="90"/>
    </row>
    <row r="268" spans="5:5" x14ac:dyDescent="0.2">
      <c r="E268" s="90"/>
    </row>
    <row r="269" spans="5:5" x14ac:dyDescent="0.2">
      <c r="E269" s="90"/>
    </row>
    <row r="270" spans="5:5" x14ac:dyDescent="0.2">
      <c r="E270" s="90"/>
    </row>
    <row r="271" spans="5:5" x14ac:dyDescent="0.2">
      <c r="E271" s="90"/>
    </row>
    <row r="272" spans="5:5" x14ac:dyDescent="0.2">
      <c r="E272" s="90"/>
    </row>
    <row r="273" spans="5:5" x14ac:dyDescent="0.2">
      <c r="E273" s="90"/>
    </row>
    <row r="274" spans="5:5" x14ac:dyDescent="0.2">
      <c r="E274" s="90"/>
    </row>
    <row r="275" spans="5:5" x14ac:dyDescent="0.2">
      <c r="E275" s="90"/>
    </row>
    <row r="276" spans="5:5" x14ac:dyDescent="0.2">
      <c r="E276" s="90"/>
    </row>
    <row r="277" spans="5:5" x14ac:dyDescent="0.2">
      <c r="E277" s="90"/>
    </row>
    <row r="278" spans="5:5" x14ac:dyDescent="0.2">
      <c r="E278" s="90"/>
    </row>
    <row r="279" spans="5:5" x14ac:dyDescent="0.2">
      <c r="E279" s="90"/>
    </row>
    <row r="280" spans="5:5" x14ac:dyDescent="0.2">
      <c r="E280" s="90"/>
    </row>
    <row r="281" spans="5:5" x14ac:dyDescent="0.2">
      <c r="E281" s="90"/>
    </row>
    <row r="282" spans="5:5" x14ac:dyDescent="0.2">
      <c r="E282" s="90"/>
    </row>
    <row r="283" spans="5:5" x14ac:dyDescent="0.2">
      <c r="E283" s="90"/>
    </row>
    <row r="284" spans="5:5" x14ac:dyDescent="0.2">
      <c r="E284" s="90"/>
    </row>
    <row r="285" spans="5:5" x14ac:dyDescent="0.2">
      <c r="E285" s="90"/>
    </row>
    <row r="286" spans="5:5" x14ac:dyDescent="0.2">
      <c r="E286" s="90"/>
    </row>
    <row r="287" spans="5:5" x14ac:dyDescent="0.2">
      <c r="E287" s="90"/>
    </row>
    <row r="288" spans="5:5" x14ac:dyDescent="0.2">
      <c r="E288" s="90"/>
    </row>
    <row r="289" spans="5:5" x14ac:dyDescent="0.2">
      <c r="E289" s="90"/>
    </row>
    <row r="290" spans="5:5" x14ac:dyDescent="0.2">
      <c r="E290" s="90"/>
    </row>
    <row r="291" spans="5:5" x14ac:dyDescent="0.2">
      <c r="E291" s="90"/>
    </row>
    <row r="292" spans="5:5" x14ac:dyDescent="0.2">
      <c r="E292" s="90"/>
    </row>
    <row r="293" spans="5:5" x14ac:dyDescent="0.2">
      <c r="E293" s="90"/>
    </row>
    <row r="294" spans="5:5" x14ac:dyDescent="0.2">
      <c r="E294" s="90"/>
    </row>
    <row r="295" spans="5:5" x14ac:dyDescent="0.2">
      <c r="E295" s="90"/>
    </row>
    <row r="296" spans="5:5" x14ac:dyDescent="0.2">
      <c r="E296" s="90"/>
    </row>
    <row r="297" spans="5:5" x14ac:dyDescent="0.2">
      <c r="E297" s="90"/>
    </row>
    <row r="298" spans="5:5" x14ac:dyDescent="0.2">
      <c r="E298" s="90"/>
    </row>
    <row r="299" spans="5:5" x14ac:dyDescent="0.2">
      <c r="E299" s="90"/>
    </row>
    <row r="300" spans="5:5" x14ac:dyDescent="0.2">
      <c r="E300" s="90"/>
    </row>
    <row r="301" spans="5:5" x14ac:dyDescent="0.2">
      <c r="E301" s="90"/>
    </row>
    <row r="302" spans="5:5" x14ac:dyDescent="0.2">
      <c r="E302" s="90"/>
    </row>
    <row r="303" spans="5:5" x14ac:dyDescent="0.2">
      <c r="E303" s="90"/>
    </row>
    <row r="304" spans="5:5" x14ac:dyDescent="0.2">
      <c r="E304" s="90"/>
    </row>
    <row r="305" spans="5:5" x14ac:dyDescent="0.2">
      <c r="E305" s="90"/>
    </row>
    <row r="306" spans="5:5" x14ac:dyDescent="0.2">
      <c r="E306" s="90"/>
    </row>
    <row r="307" spans="5:5" x14ac:dyDescent="0.2">
      <c r="E307" s="90"/>
    </row>
    <row r="308" spans="5:5" x14ac:dyDescent="0.2">
      <c r="E308" s="90"/>
    </row>
    <row r="309" spans="5:5" x14ac:dyDescent="0.2">
      <c r="E309" s="90"/>
    </row>
    <row r="310" spans="5:5" x14ac:dyDescent="0.2">
      <c r="E310" s="90"/>
    </row>
    <row r="311" spans="5:5" x14ac:dyDescent="0.2">
      <c r="E311" s="90"/>
    </row>
    <row r="312" spans="5:5" x14ac:dyDescent="0.2">
      <c r="E312" s="90"/>
    </row>
    <row r="313" spans="5:5" x14ac:dyDescent="0.2">
      <c r="E313" s="90"/>
    </row>
    <row r="314" spans="5:5" x14ac:dyDescent="0.2">
      <c r="E314" s="90"/>
    </row>
    <row r="315" spans="5:5" x14ac:dyDescent="0.2">
      <c r="E315" s="90"/>
    </row>
    <row r="316" spans="5:5" x14ac:dyDescent="0.2">
      <c r="E316" s="90"/>
    </row>
    <row r="317" spans="5:5" x14ac:dyDescent="0.2">
      <c r="E317" s="90"/>
    </row>
    <row r="318" spans="5:5" x14ac:dyDescent="0.2">
      <c r="E318" s="90"/>
    </row>
    <row r="319" spans="5:5" x14ac:dyDescent="0.2">
      <c r="E319" s="90"/>
    </row>
    <row r="320" spans="5:5" x14ac:dyDescent="0.2">
      <c r="E320" s="90"/>
    </row>
    <row r="321" spans="5:5" x14ac:dyDescent="0.2">
      <c r="E321" s="90"/>
    </row>
    <row r="322" spans="5:5" x14ac:dyDescent="0.2">
      <c r="E322" s="90"/>
    </row>
    <row r="323" spans="5:5" x14ac:dyDescent="0.2">
      <c r="E323" s="90"/>
    </row>
    <row r="324" spans="5:5" x14ac:dyDescent="0.2">
      <c r="E324" s="90"/>
    </row>
    <row r="325" spans="5:5" x14ac:dyDescent="0.2">
      <c r="E325" s="90"/>
    </row>
    <row r="326" spans="5:5" x14ac:dyDescent="0.2">
      <c r="E326" s="90"/>
    </row>
    <row r="327" spans="5:5" x14ac:dyDescent="0.2">
      <c r="E327" s="90"/>
    </row>
    <row r="328" spans="5:5" x14ac:dyDescent="0.2">
      <c r="E328" s="90"/>
    </row>
    <row r="329" spans="5:5" x14ac:dyDescent="0.2">
      <c r="E329" s="90"/>
    </row>
    <row r="330" spans="5:5" x14ac:dyDescent="0.2">
      <c r="E330" s="90"/>
    </row>
    <row r="331" spans="5:5" x14ac:dyDescent="0.2">
      <c r="E331" s="90"/>
    </row>
    <row r="332" spans="5:5" x14ac:dyDescent="0.2">
      <c r="E332" s="90"/>
    </row>
    <row r="333" spans="5:5" x14ac:dyDescent="0.2">
      <c r="E333" s="90"/>
    </row>
    <row r="334" spans="5:5" x14ac:dyDescent="0.2">
      <c r="E334" s="90"/>
    </row>
  </sheetData>
  <autoFilter ref="H22:I141">
    <filterColumn colId="0">
      <filters blank="1">
        <filter val="1"/>
        <filter val="1 000"/>
        <filter val="1 500"/>
        <filter val="1 600"/>
        <filter val="1 870"/>
        <filter val="10"/>
        <filter val="10 000"/>
        <filter val="100"/>
        <filter val="110"/>
        <filter val="12"/>
        <filter val="120"/>
        <filter val="130"/>
        <filter val="15"/>
        <filter val="150"/>
        <filter val="152"/>
        <filter val="18"/>
        <filter val="183"/>
        <filter val="2"/>
        <filter val="2 000"/>
        <filter val="2 025"/>
        <filter val="2 600"/>
        <filter val="20"/>
        <filter val="200"/>
        <filter val="250"/>
        <filter val="270"/>
        <filter val="3"/>
        <filter val="3 000"/>
        <filter val="3 500"/>
        <filter val="30"/>
        <filter val="300"/>
        <filter val="32 700"/>
        <filter val="33 000"/>
        <filter val="340"/>
        <filter val="35"/>
        <filter val="36"/>
        <filter val="40"/>
        <filter val="400"/>
        <filter val="45"/>
        <filter val="48"/>
        <filter val="5"/>
        <filter val="5 000"/>
        <filter val="5 500"/>
        <filter val="50"/>
        <filter val="500"/>
        <filter val="6"/>
        <filter val="6 500"/>
        <filter val="60"/>
        <filter val="600"/>
        <filter val="63 000"/>
        <filter val="65"/>
        <filter val="7"/>
        <filter val="70"/>
        <filter val="75"/>
        <filter val="8"/>
        <filter val="8 000"/>
        <filter val="80"/>
        <filter val="800"/>
        <filter val="9 000"/>
        <filter val="90"/>
      </filters>
    </filterColumn>
  </autoFilter>
  <mergeCells count="7">
    <mergeCell ref="A161:F161"/>
    <mergeCell ref="E20:I20"/>
    <mergeCell ref="D15:I15"/>
    <mergeCell ref="C16:I16"/>
    <mergeCell ref="C17:I17"/>
    <mergeCell ref="D18:I18"/>
    <mergeCell ref="E19:I19"/>
  </mergeCells>
  <pageMargins left="0.23622047244094491" right="0.23622047244094491" top="0.74803149606299213" bottom="0.39370078740157483" header="0.31496062992125984" footer="0.31496062992125984"/>
  <pageSetup paperSize="9" scale="50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 Windows</cp:lastModifiedBy>
  <cp:lastPrinted>2021-03-01T01:37:50Z</cp:lastPrinted>
  <dcterms:created xsi:type="dcterms:W3CDTF">2018-06-21T08:58:42Z</dcterms:created>
  <dcterms:modified xsi:type="dcterms:W3CDTF">2021-03-14T06:43:45Z</dcterms:modified>
</cp:coreProperties>
</file>